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81" activeTab="11"/>
  </bookViews>
  <sheets>
    <sheet name="Ene-17" sheetId="1" r:id="rId1"/>
    <sheet name="Feb-17" sheetId="2" r:id="rId2"/>
    <sheet name="Mar-17" sheetId="3" r:id="rId3"/>
    <sheet name="Abr-17" sheetId="4" r:id="rId4"/>
    <sheet name="May-17" sheetId="5" r:id="rId5"/>
    <sheet name="Jun-17" sheetId="6" r:id="rId6"/>
    <sheet name="Jul-17" sheetId="7" r:id="rId7"/>
    <sheet name="Ago-17" sheetId="8" r:id="rId8"/>
    <sheet name="Sep-17" sheetId="9" r:id="rId9"/>
    <sheet name="Oct-17" sheetId="10" r:id="rId10"/>
    <sheet name="Nov-17" sheetId="11" r:id="rId11"/>
    <sheet name="dic-17" sheetId="12" r:id="rId12"/>
  </sheets>
  <definedNames/>
  <calcPr fullCalcOnLoad="1"/>
</workbook>
</file>

<file path=xl/sharedStrings.xml><?xml version="1.0" encoding="utf-8"?>
<sst xmlns="http://schemas.openxmlformats.org/spreadsheetml/2006/main" count="2175" uniqueCount="112">
  <si>
    <t>Los Andes</t>
  </si>
  <si>
    <t>La Araucana</t>
  </si>
  <si>
    <t>18 de Septiembre</t>
  </si>
  <si>
    <t>Gabriela Mistral</t>
  </si>
  <si>
    <t>CCAF</t>
  </si>
  <si>
    <t>N° Empresas Privadas</t>
  </si>
  <si>
    <t>N° Empresas Públicas</t>
  </si>
  <si>
    <t>Total Empresas Afiliadas</t>
  </si>
  <si>
    <t>N° Trabajadores Dependientes Privados</t>
  </si>
  <si>
    <t>N° Trabajadores Dependientes Privados Fonasa</t>
  </si>
  <si>
    <t>N° Trabajadores Dependientes Privados Isapre</t>
  </si>
  <si>
    <t>Empresas Afiliadas</t>
  </si>
  <si>
    <t>Trabajadores Afiliados</t>
  </si>
  <si>
    <t>Cargas Familiares Vigentes</t>
  </si>
  <si>
    <t>N° Cargas Familiares Vigentes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</si>
  <si>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</si>
  <si>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</si>
  <si>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</si>
  <si>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</si>
  <si>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</si>
  <si>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</si>
  <si>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</si>
  <si>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</si>
  <si>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</si>
  <si>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</si>
  <si>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</si>
  <si>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</si>
  <si>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</si>
  <si>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</si>
  <si>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Trabajadores Independientes</t>
  </si>
  <si>
    <t>Crédito Hipotecario</t>
  </si>
  <si>
    <t>Pensionados</t>
  </si>
  <si>
    <t>Total Crédito Social</t>
  </si>
  <si>
    <t xml:space="preserve">Trabajadores Dependientes </t>
  </si>
  <si>
    <t>N° Trabajadores Dependientes Total</t>
  </si>
  <si>
    <t xml:space="preserve">N° Trabajadores Independientes </t>
  </si>
  <si>
    <t>N° Trabajadores Afiliados Total</t>
  </si>
  <si>
    <t>Plazo 24 meses (%)</t>
  </si>
  <si>
    <t>Plazo 36 meses (%)</t>
  </si>
  <si>
    <t>Plazo 60 meses (%)</t>
  </si>
  <si>
    <t>Trabajadores (Para monto menor o igual a 200 UF)</t>
  </si>
  <si>
    <t>Tasa de Interés Colocación Crédito Social</t>
  </si>
  <si>
    <t>Pensionados (Para monto menor o igual a 200 UF)</t>
  </si>
  <si>
    <t>Tasa de Interés Promedio Colocación Crédito Hipotecario al último día del mes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</si>
  <si>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</si>
  <si>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</si>
  <si>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</si>
  <si>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</si>
  <si>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</si>
  <si>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Recaudación de Cotizaciones</t>
  </si>
  <si>
    <t>N° de planillas recaudadas electrónicamente</t>
  </si>
  <si>
    <t>N° de planillas recaudadas manualmente</t>
  </si>
  <si>
    <t>Venta de Bonos Fonasa</t>
  </si>
  <si>
    <t>N° de Bonos vendidos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</si>
  <si>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</si>
  <si>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</si>
  <si>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</si>
  <si>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</si>
  <si>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</si>
  <si>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</si>
  <si>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N° Beneficios Pagados</t>
  </si>
  <si>
    <t>Monto Beneficios Pagados (MM$)</t>
  </si>
  <si>
    <t>Otros Beneficios Educacionales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</si>
  <si>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</si>
  <si>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</si>
  <si>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</si>
  <si>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</si>
  <si>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</si>
  <si>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</si>
  <si>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</si>
  <si>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</si>
  <si>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</si>
  <si>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>Otros beneficios no retornables</t>
  </si>
  <si>
    <t>Total Beneficios No Retornables</t>
  </si>
  <si>
    <t>Total Beneficios Educacionales</t>
  </si>
  <si>
    <t>N° Beneficios Pagados Total</t>
  </si>
  <si>
    <t>Monto de Beneficios Pagados Total (MM$)</t>
  </si>
  <si>
    <t xml:space="preserve">Total asignaciones de contingencias </t>
  </si>
  <si>
    <t>N° asignaciones de contingencias pagadas</t>
  </si>
  <si>
    <t>Monto de asignaciones de contingencias pagadas (MM$)</t>
  </si>
  <si>
    <t>I. Información Poblacional</t>
  </si>
  <si>
    <t>II. Información Prestaciones Legales</t>
  </si>
  <si>
    <t>III. Información Productos y Servicios</t>
  </si>
  <si>
    <t>Educación</t>
  </si>
  <si>
    <t>Remuneraciones de Afiliados</t>
  </si>
  <si>
    <t>Trabajadores (Para monto mayor a 200 UF y menor a 5000 UF)</t>
  </si>
  <si>
    <t>Pensionados (Para monto mayor a 200 UF y menor a 5000 UF)</t>
  </si>
  <si>
    <t xml:space="preserve">Trabajadores Independientes </t>
  </si>
  <si>
    <t>IV. Información Servicios a Terceros</t>
  </si>
  <si>
    <t>V. Información Beneficios No Retornables</t>
  </si>
  <si>
    <t>N° Trabajadores Dependientes Públicos</t>
  </si>
  <si>
    <t>Total Crédito Hipotecario</t>
  </si>
  <si>
    <t>Crédito Social (No Incluye Crédito Hipotecario)</t>
  </si>
  <si>
    <t>N° de otros beneficios pagados</t>
  </si>
  <si>
    <t>Monto de otros beneficios pagados (MM$)</t>
  </si>
  <si>
    <t>N° total de beneficios pagados</t>
  </si>
  <si>
    <t>Monto total de beneficios pagados (MM$)</t>
  </si>
  <si>
    <t>Total</t>
  </si>
  <si>
    <t>Pensionados Afiliados</t>
  </si>
  <si>
    <t>N° Pensionados Afiliados</t>
  </si>
  <si>
    <t>Total Afiliados</t>
  </si>
  <si>
    <t>N° Total de Afiliados</t>
  </si>
  <si>
    <t>Remuneración Total (imponible) trabajadores afiliados ($)</t>
  </si>
  <si>
    <t>Remuneración Total  (imponible) pensionados ($)</t>
  </si>
  <si>
    <t>Total Remuneraciones afiliados ($)</t>
  </si>
  <si>
    <t>anualizada (%)</t>
  </si>
  <si>
    <t>mensual (%)</t>
  </si>
  <si>
    <t xml:space="preserve"> </t>
  </si>
  <si>
    <t>Monto de Créditos Cartera Vigente (MM$) (*)</t>
  </si>
  <si>
    <t>(*) corresponde a la suma del saldo insoluto más intereses devengados del total de créditos vigentes o con mora menor a 12 meses que mantiene la C.C.A.F. a la fecha de corte</t>
  </si>
  <si>
    <t>NA</t>
  </si>
  <si>
    <t>,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</si>
</sst>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"/>
    <numFmt numFmtId="170" formatCode="0.0"/>
    <numFmt numFmtId="171" formatCode="0.00000"/>
    <numFmt numFmtId="172" formatCode="0.000000"/>
    <numFmt numFmtId="173" formatCode="0.0000000"/>
    <numFmt numFmtId="174" formatCode="0.0000"/>
    <numFmt numFmtId="175" formatCode="0.00000000"/>
    <numFmt numFmtId="176" formatCode="0.000000000"/>
    <numFmt numFmtId="177" formatCode="#,##0.0"/>
    <numFmt numFmtId="178" formatCode="#,##0;\(#,##0\)"/>
    <numFmt numFmtId="179" formatCode="#,##0.000"/>
    <numFmt numFmtId="180" formatCode="_-* #,##0_-;\-* #,##0_-;_-* &quot;-&quot;??_-;_-@_-"/>
    <numFmt numFmtId="181" formatCode="#,##0.000_ ;[Red]\-#,##0.000\ "/>
    <numFmt numFmtId="182" formatCode="_-* #,##0.00\ &quot;€&quot;_-;\-* #,##0.00\ &quot;€&quot;_-;_-* &quot;-&quot;??\ &quot;€&quot;_-;_-@_-"/>
    <numFmt numFmtId="183" formatCode="_-&quot;$&quot;* #,##0_-;\-&quot;$&quot;* #,##0_-;_-&quot;$&quot;* &quot;-&quot;??_-;_-@_-"/>
    <numFmt numFmtId="184" formatCode="#,##0.0000"/>
    <numFmt numFmtId="185" formatCode="#,##0.00000"/>
    <numFmt numFmtId="186" formatCode="#,##0.00_ ;\-#,##0.00\ "/>
    <numFmt numFmtId="187" formatCode="_-* #,##0.000_-;\-* #,##0.000_-;_-* &quot;-&quot;??_-;_-@_-"/>
    <numFmt numFmtId="188" formatCode="_-* #,##0.0_-;\-* #,##0.0_-;_-* &quot;-&quot;??_-;_-@_-"/>
    <numFmt numFmtId="189" formatCode="#,##0;[Red]#,##0"/>
    <numFmt numFmtId="190" formatCode="\$#,##0"/>
    <numFmt numFmtId="191" formatCode="0.0%"/>
    <numFmt numFmtId="192" formatCode="0.0000000000"/>
    <numFmt numFmtId="193" formatCode="0.00000000000"/>
    <numFmt numFmtId="194" formatCode="#,##0.000000"/>
    <numFmt numFmtId="195" formatCode="#,##0_ ;[Red]\-#,##0\ "/>
    <numFmt numFmtId="196" formatCode="#,##0.000_ ;\-#,##0.0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4" fillId="19" borderId="11" xfId="0" applyFont="1" applyFill="1" applyBorder="1" applyAlignment="1">
      <alignment horizontal="center"/>
    </xf>
    <xf numFmtId="16" fontId="44" fillId="19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3" fillId="16" borderId="13" xfId="0" applyFont="1" applyFill="1" applyBorder="1" applyAlignment="1">
      <alignment/>
    </xf>
    <xf numFmtId="0" fontId="43" fillId="16" borderId="14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33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3" fontId="44" fillId="19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11" borderId="11" xfId="0" applyFill="1" applyBorder="1" applyAlignment="1">
      <alignment/>
    </xf>
    <xf numFmtId="3" fontId="0" fillId="11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11" borderId="11" xfId="0" applyFill="1" applyBorder="1" applyAlignment="1">
      <alignment horizontal="right"/>
    </xf>
    <xf numFmtId="4" fontId="0" fillId="11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43" fillId="16" borderId="15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11" borderId="12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49" applyNumberFormat="1" applyFont="1" applyBorder="1" applyAlignment="1">
      <alignment/>
    </xf>
    <xf numFmtId="0" fontId="0" fillId="11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24" fillId="0" borderId="11" xfId="0" applyFont="1" applyBorder="1" applyAlignment="1">
      <alignment/>
    </xf>
    <xf numFmtId="1" fontId="24" fillId="0" borderId="11" xfId="0" applyNumberFormat="1" applyFont="1" applyBorder="1" applyAlignment="1">
      <alignment/>
    </xf>
    <xf numFmtId="177" fontId="0" fillId="0" borderId="11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80" fontId="0" fillId="0" borderId="11" xfId="0" applyNumberFormat="1" applyFill="1" applyBorder="1" applyAlignment="1">
      <alignment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left"/>
    </xf>
    <xf numFmtId="0" fontId="44" fillId="36" borderId="13" xfId="0" applyFont="1" applyFill="1" applyBorder="1" applyAlignment="1">
      <alignment horizontal="left"/>
    </xf>
    <xf numFmtId="0" fontId="44" fillId="36" borderId="14" xfId="0" applyFont="1" applyFill="1" applyBorder="1" applyAlignment="1">
      <alignment horizontal="left"/>
    </xf>
    <xf numFmtId="0" fontId="43" fillId="16" borderId="15" xfId="0" applyFont="1" applyFill="1" applyBorder="1" applyAlignment="1">
      <alignment horizontal="left"/>
    </xf>
    <xf numFmtId="0" fontId="43" fillId="16" borderId="13" xfId="0" applyFont="1" applyFill="1" applyBorder="1" applyAlignment="1">
      <alignment horizontal="left"/>
    </xf>
    <xf numFmtId="0" fontId="43" fillId="16" borderId="1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43" fillId="16" borderId="11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12" borderId="11" xfId="0" applyFont="1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16" borderId="15" xfId="0" applyFont="1" applyFill="1" applyBorder="1" applyAlignment="1">
      <alignment horizontal="left"/>
    </xf>
    <xf numFmtId="0" fontId="0" fillId="16" borderId="13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44" fillId="36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5 2" xfId="59"/>
    <cellStyle name="Millares 6" xfId="60"/>
    <cellStyle name="Millares 6 2" xfId="61"/>
    <cellStyle name="Millares 7" xfId="62"/>
    <cellStyle name="Millares 7 2" xfId="63"/>
    <cellStyle name="Millares 8" xfId="64"/>
    <cellStyle name="Millares 9" xfId="65"/>
    <cellStyle name="Currency" xfId="66"/>
    <cellStyle name="Currency [0]" xfId="67"/>
    <cellStyle name="Neutral" xfId="68"/>
    <cellStyle name="Normal 2" xfId="69"/>
    <cellStyle name="Normal 3" xfId="70"/>
    <cellStyle name="Normal 9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J27" sqref="J27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55008</v>
      </c>
      <c r="D6" s="16">
        <v>9786</v>
      </c>
      <c r="E6" s="16">
        <v>13207</v>
      </c>
      <c r="F6" s="16">
        <v>8355</v>
      </c>
      <c r="G6" s="16">
        <f>SUM(C6:F6)</f>
        <v>86356</v>
      </c>
    </row>
    <row r="7" spans="2:7" ht="15">
      <c r="B7" s="40" t="s">
        <v>6</v>
      </c>
      <c r="C7" s="16">
        <v>518</v>
      </c>
      <c r="D7" s="16">
        <v>237</v>
      </c>
      <c r="E7" s="16">
        <v>12</v>
      </c>
      <c r="F7" s="16">
        <v>0</v>
      </c>
      <c r="G7" s="16">
        <f>SUM(C7:F7)</f>
        <v>767</v>
      </c>
    </row>
    <row r="8" spans="2:7" ht="15">
      <c r="B8" s="22" t="s">
        <v>7</v>
      </c>
      <c r="C8" s="31">
        <v>55526</v>
      </c>
      <c r="D8" s="31">
        <v>10023</v>
      </c>
      <c r="E8" s="31">
        <v>13219</v>
      </c>
      <c r="F8" s="31">
        <v>8355</v>
      </c>
      <c r="G8" s="31">
        <f>SUM(C8:F8)</f>
        <v>87123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985521</v>
      </c>
      <c r="D12" s="16">
        <v>170906</v>
      </c>
      <c r="E12" s="21">
        <v>67488</v>
      </c>
      <c r="F12" s="21">
        <v>30102</v>
      </c>
      <c r="G12" s="21">
        <f>SUM(C12:F12)</f>
        <v>1254017</v>
      </c>
    </row>
    <row r="13" spans="2:7" ht="15">
      <c r="B13" s="20" t="s">
        <v>9</v>
      </c>
      <c r="C13" s="16">
        <v>2240903</v>
      </c>
      <c r="D13" s="16">
        <v>564372</v>
      </c>
      <c r="E13" s="21">
        <v>265392</v>
      </c>
      <c r="F13" s="21">
        <v>139780</v>
      </c>
      <c r="G13" s="21">
        <f>SUM(C13:F13)</f>
        <v>3210447</v>
      </c>
    </row>
    <row r="14" spans="2:7" ht="15">
      <c r="B14" s="22" t="s">
        <v>8</v>
      </c>
      <c r="C14" s="23">
        <v>3226424</v>
      </c>
      <c r="D14" s="23">
        <v>927978</v>
      </c>
      <c r="E14" s="23">
        <v>332880</v>
      </c>
      <c r="F14" s="23">
        <v>169882</v>
      </c>
      <c r="G14" s="23">
        <f>SUM(C14:F14)</f>
        <v>4657164</v>
      </c>
    </row>
    <row r="15" spans="2:7" ht="15">
      <c r="B15" s="22" t="s">
        <v>90</v>
      </c>
      <c r="C15" s="23">
        <v>376315</v>
      </c>
      <c r="D15" s="23">
        <v>121371</v>
      </c>
      <c r="E15" s="23">
        <v>2401</v>
      </c>
      <c r="F15" s="23">
        <v>0</v>
      </c>
      <c r="G15" s="23">
        <f>SUM(C15:F15)</f>
        <v>500087</v>
      </c>
    </row>
    <row r="16" spans="2:7" ht="15">
      <c r="B16" s="22" t="s">
        <v>34</v>
      </c>
      <c r="C16" s="23">
        <v>3602739</v>
      </c>
      <c r="D16" s="23">
        <v>1049349</v>
      </c>
      <c r="E16" s="23">
        <v>335281</v>
      </c>
      <c r="F16" s="23">
        <v>169882</v>
      </c>
      <c r="G16" s="23">
        <f>SUM(C16:F16)</f>
        <v>5157251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4978</v>
      </c>
      <c r="D19" s="38">
        <v>2601</v>
      </c>
      <c r="E19" s="29">
        <v>0</v>
      </c>
      <c r="F19" s="29">
        <v>0</v>
      </c>
      <c r="G19" s="29">
        <f>SUM(C19:F19)</f>
        <v>7579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3607717</v>
      </c>
      <c r="D21" s="23">
        <v>1051950</v>
      </c>
      <c r="E21" s="23">
        <v>335281</v>
      </c>
      <c r="F21" s="23">
        <v>169882</v>
      </c>
      <c r="G21" s="23">
        <f>SUM(C21:F21)</f>
        <v>5164830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458256</v>
      </c>
      <c r="D24" s="23">
        <v>245043</v>
      </c>
      <c r="E24" s="23">
        <v>131806</v>
      </c>
      <c r="F24" s="23">
        <v>26822</v>
      </c>
      <c r="G24" s="23">
        <f>SUM(C24:F24)</f>
        <v>861927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4065973</v>
      </c>
      <c r="D27" s="23">
        <v>1296993</v>
      </c>
      <c r="E27" s="23">
        <v>467087</v>
      </c>
      <c r="F27" s="23">
        <v>196704</v>
      </c>
      <c r="G27" s="23">
        <f>SUM(C27:F27)</f>
        <v>6026757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1432815</v>
      </c>
      <c r="D30" s="41">
        <v>308438</v>
      </c>
      <c r="E30" s="38">
        <v>151071</v>
      </c>
      <c r="F30" s="41">
        <v>25967</v>
      </c>
      <c r="G30" s="41">
        <f>SUM(C30:F30)</f>
        <v>1918291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2368979794344</v>
      </c>
      <c r="D33" s="41">
        <v>503211079816</v>
      </c>
      <c r="E33" s="41">
        <v>216004478686</v>
      </c>
      <c r="F33" s="41">
        <v>68480407439</v>
      </c>
      <c r="G33" s="41">
        <f>SUM(C33:F33)</f>
        <v>3156675760285</v>
      </c>
    </row>
    <row r="34" spans="2:7" ht="15">
      <c r="B34" s="40" t="s">
        <v>103</v>
      </c>
      <c r="C34" s="41">
        <v>115488632373</v>
      </c>
      <c r="D34" s="41">
        <f>206903*D24</f>
        <v>50700131829</v>
      </c>
      <c r="E34" s="41">
        <v>19067654600</v>
      </c>
      <c r="F34" s="41">
        <v>3244403000</v>
      </c>
      <c r="G34" s="41">
        <f>SUM(C34:F34)</f>
        <v>188500821802</v>
      </c>
    </row>
    <row r="35" spans="2:7" ht="15">
      <c r="B35" s="22" t="s">
        <v>104</v>
      </c>
      <c r="C35" s="23">
        <v>2484468426717</v>
      </c>
      <c r="D35" s="23">
        <v>503211286719</v>
      </c>
      <c r="E35" s="23">
        <v>235072133286</v>
      </c>
      <c r="F35" s="23">
        <v>71724810439</v>
      </c>
      <c r="G35" s="23">
        <f>SUM(C35:F35)</f>
        <v>3294476657161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348413</v>
      </c>
      <c r="D39" s="38">
        <v>182710</v>
      </c>
      <c r="E39" s="38">
        <v>88969</v>
      </c>
      <c r="F39" s="38">
        <v>22977</v>
      </c>
      <c r="G39" s="38">
        <f>SUM(C39:F39)</f>
        <v>643069</v>
      </c>
      <c r="H39" s="9"/>
      <c r="I39" s="9"/>
    </row>
    <row r="40" spans="2:9" ht="15">
      <c r="B40" s="40" t="s">
        <v>17</v>
      </c>
      <c r="C40" s="38">
        <v>1732</v>
      </c>
      <c r="D40" s="13">
        <v>692.1349299999999</v>
      </c>
      <c r="E40" s="38">
        <v>457</v>
      </c>
      <c r="F40" s="13">
        <v>125.337889</v>
      </c>
      <c r="G40" s="13">
        <f>SUM(C40:F40)</f>
        <v>3006.472819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128</v>
      </c>
      <c r="D43" s="38">
        <v>87</v>
      </c>
      <c r="E43" s="38">
        <v>52</v>
      </c>
      <c r="F43" s="38">
        <v>8</v>
      </c>
      <c r="G43" s="38">
        <f>SUM(C43:F43)</f>
        <v>275</v>
      </c>
      <c r="H43" s="9"/>
      <c r="I43" s="9"/>
    </row>
    <row r="44" spans="2:9" ht="15">
      <c r="B44" s="40" t="s">
        <v>20</v>
      </c>
      <c r="C44" s="13">
        <v>1.388</v>
      </c>
      <c r="D44" s="13">
        <v>0.9437949999999999</v>
      </c>
      <c r="E44" s="13">
        <v>0.5</v>
      </c>
      <c r="F44" s="13">
        <v>0.20543</v>
      </c>
      <c r="G44" s="13">
        <f>SUM(C44:F44)</f>
        <v>3.0372249999999994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94023</v>
      </c>
      <c r="D47" s="41">
        <v>48667</v>
      </c>
      <c r="E47" s="41">
        <v>9820</v>
      </c>
      <c r="F47" s="41">
        <v>7725</v>
      </c>
      <c r="G47" s="41">
        <f>SUM(C47:F47)</f>
        <v>160235</v>
      </c>
      <c r="H47" s="9"/>
      <c r="I47" s="9"/>
    </row>
    <row r="48" spans="2:9" ht="15">
      <c r="B48" s="40" t="s">
        <v>23</v>
      </c>
      <c r="C48" s="41">
        <v>37189</v>
      </c>
      <c r="D48" s="13">
        <v>10660.025876</v>
      </c>
      <c r="E48" s="13">
        <v>4069.524024</v>
      </c>
      <c r="F48" s="13">
        <v>1275.81</v>
      </c>
      <c r="G48" s="13">
        <f>SUM(C48:F48)</f>
        <v>53194.359899999996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118025</v>
      </c>
      <c r="D54" s="41">
        <v>12765</v>
      </c>
      <c r="E54" s="41">
        <v>3751</v>
      </c>
      <c r="F54" s="41">
        <v>1661</v>
      </c>
      <c r="G54" s="41">
        <f aca="true" t="shared" si="0" ref="G54:G70">SUM(C54:F54)</f>
        <v>136202</v>
      </c>
    </row>
    <row r="55" spans="2:7" ht="15">
      <c r="B55" s="40" t="s">
        <v>26</v>
      </c>
      <c r="C55" s="41">
        <v>54239.303434</v>
      </c>
      <c r="D55" s="41">
        <v>17930.129193999983</v>
      </c>
      <c r="E55" s="41">
        <v>4574</v>
      </c>
      <c r="F55" s="41">
        <v>1610</v>
      </c>
      <c r="G55" s="41">
        <f t="shared" si="0"/>
        <v>78353.43262799998</v>
      </c>
    </row>
    <row r="56" spans="2:7" ht="15">
      <c r="B56" s="40" t="s">
        <v>27</v>
      </c>
      <c r="C56" s="41">
        <v>11.293980088964203</v>
      </c>
      <c r="D56" s="41">
        <v>39.155408951260235</v>
      </c>
      <c r="E56" s="41">
        <v>25</v>
      </c>
      <c r="F56" s="41">
        <v>19</v>
      </c>
      <c r="G56" s="41">
        <f>AVERAGE(C56:F56)</f>
        <v>23.61234726005611</v>
      </c>
    </row>
    <row r="57" spans="2:7" ht="15">
      <c r="B57" s="40" t="s">
        <v>28</v>
      </c>
      <c r="C57" s="41">
        <v>986853</v>
      </c>
      <c r="D57" s="41">
        <v>232167.80459034382</v>
      </c>
      <c r="E57" s="41">
        <v>82229</v>
      </c>
      <c r="F57" s="41">
        <v>27196</v>
      </c>
      <c r="G57" s="41">
        <f t="shared" si="0"/>
        <v>1328445.8045903437</v>
      </c>
    </row>
    <row r="58" spans="2:7" ht="15">
      <c r="B58" s="40" t="s">
        <v>108</v>
      </c>
      <c r="C58" s="13">
        <v>1087896.538584</v>
      </c>
      <c r="D58" s="13">
        <v>295301.4569754756</v>
      </c>
      <c r="E58" s="41">
        <v>90739</v>
      </c>
      <c r="F58" s="41">
        <v>27180</v>
      </c>
      <c r="G58" s="13">
        <f t="shared" si="0"/>
        <v>1501116.9955594756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14">
        <f t="shared" si="0"/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2.479658</v>
      </c>
      <c r="E64" s="24">
        <v>0</v>
      </c>
      <c r="F64" s="24">
        <v>0</v>
      </c>
      <c r="G64" s="14">
        <f t="shared" si="0"/>
        <v>2.479658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7098</v>
      </c>
      <c r="D66" s="38">
        <v>4550</v>
      </c>
      <c r="E66" s="38">
        <v>2399</v>
      </c>
      <c r="F66" s="38">
        <v>87</v>
      </c>
      <c r="G66" s="38">
        <f t="shared" si="0"/>
        <v>14134</v>
      </c>
    </row>
    <row r="67" spans="2:7" ht="15">
      <c r="B67" s="40" t="s">
        <v>26</v>
      </c>
      <c r="C67" s="38">
        <v>3056.281302</v>
      </c>
      <c r="D67" s="38">
        <v>4228.571954999998</v>
      </c>
      <c r="E67" s="38">
        <v>2131</v>
      </c>
      <c r="F67" s="38">
        <v>38</v>
      </c>
      <c r="G67" s="38">
        <f t="shared" si="0"/>
        <v>9453.853256999997</v>
      </c>
    </row>
    <row r="68" spans="2:7" ht="15">
      <c r="B68" s="40" t="s">
        <v>27</v>
      </c>
      <c r="C68" s="38">
        <v>28.345872076641307</v>
      </c>
      <c r="D68" s="38">
        <v>51.62883983938261</v>
      </c>
      <c r="E68" s="38">
        <v>41</v>
      </c>
      <c r="F68" s="38">
        <v>51</v>
      </c>
      <c r="G68" s="38">
        <f>AVERAGE(C68:F68)</f>
        <v>42.99367797900598</v>
      </c>
    </row>
    <row r="69" spans="2:7" ht="15">
      <c r="B69" s="40" t="s">
        <v>28</v>
      </c>
      <c r="C69" s="38">
        <v>139582</v>
      </c>
      <c r="D69" s="38">
        <v>147863.19540965618</v>
      </c>
      <c r="E69" s="38">
        <v>41872</v>
      </c>
      <c r="F69" s="38">
        <v>10457</v>
      </c>
      <c r="G69" s="38">
        <f t="shared" si="0"/>
        <v>339774.19540965615</v>
      </c>
    </row>
    <row r="70" spans="2:7" ht="15">
      <c r="B70" s="40" t="s">
        <v>108</v>
      </c>
      <c r="C70" s="14">
        <v>89116.937796</v>
      </c>
      <c r="D70" s="14">
        <v>97588.23880552442</v>
      </c>
      <c r="E70" s="38">
        <v>23038</v>
      </c>
      <c r="F70" s="38">
        <v>2962</v>
      </c>
      <c r="G70" s="14">
        <f t="shared" si="0"/>
        <v>212705.1766015244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125123</v>
      </c>
      <c r="D72" s="23">
        <v>17315</v>
      </c>
      <c r="E72" s="23">
        <v>6150</v>
      </c>
      <c r="F72" s="23">
        <v>1748</v>
      </c>
      <c r="G72" s="23">
        <f>SUM(C72:F72)</f>
        <v>150336</v>
      </c>
    </row>
    <row r="73" spans="2:7" ht="15">
      <c r="B73" s="22" t="s">
        <v>26</v>
      </c>
      <c r="C73" s="23">
        <v>57295.584736000004</v>
      </c>
      <c r="D73" s="23">
        <v>22158.70114899998</v>
      </c>
      <c r="E73" s="23">
        <v>6705</v>
      </c>
      <c r="F73" s="23">
        <v>1648</v>
      </c>
      <c r="G73" s="26">
        <f>SUM(C73:F73)</f>
        <v>87807.28588499999</v>
      </c>
    </row>
    <row r="74" spans="2:7" ht="15">
      <c r="B74" s="22" t="s">
        <v>27</v>
      </c>
      <c r="C74" s="23">
        <v>19.819926082802755</v>
      </c>
      <c r="D74" s="23">
        <v>30.261416263547613</v>
      </c>
      <c r="E74" s="23">
        <v>31</v>
      </c>
      <c r="F74" s="23">
        <v>21</v>
      </c>
      <c r="G74" s="23">
        <f>AVERAGE(C74:F74)</f>
        <v>25.520335586587592</v>
      </c>
    </row>
    <row r="75" spans="2:7" ht="15">
      <c r="B75" s="22" t="s">
        <v>28</v>
      </c>
      <c r="C75" s="23">
        <v>1126435</v>
      </c>
      <c r="D75" s="23">
        <v>380032</v>
      </c>
      <c r="E75" s="23">
        <v>124101</v>
      </c>
      <c r="F75" s="23">
        <v>37653</v>
      </c>
      <c r="G75" s="23">
        <f>SUM(C75:F75)</f>
        <v>1668221</v>
      </c>
    </row>
    <row r="76" spans="2:7" ht="15">
      <c r="B76" s="22" t="s">
        <v>108</v>
      </c>
      <c r="C76" s="26">
        <v>1177013.47638</v>
      </c>
      <c r="D76" s="26">
        <v>392892.175439</v>
      </c>
      <c r="E76" s="23">
        <v>113777</v>
      </c>
      <c r="F76" s="23">
        <v>30142</v>
      </c>
      <c r="G76" s="26">
        <f>SUM(C76:F76)</f>
        <v>1713824.651819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6</v>
      </c>
      <c r="D80" s="24">
        <v>0</v>
      </c>
      <c r="E80" s="24">
        <v>0</v>
      </c>
      <c r="F80" s="24" t="s">
        <v>110</v>
      </c>
      <c r="G80" s="24">
        <f>SUM(C80:F80)</f>
        <v>6</v>
      </c>
    </row>
    <row r="81" spans="2:7" ht="15">
      <c r="B81" s="40" t="s">
        <v>26</v>
      </c>
      <c r="C81" s="30">
        <v>115.72834</v>
      </c>
      <c r="D81" s="30">
        <v>0</v>
      </c>
      <c r="E81" s="24">
        <v>0</v>
      </c>
      <c r="F81" s="30" t="s">
        <v>110</v>
      </c>
      <c r="G81" s="30">
        <f>SUM(C81:F81)</f>
        <v>115.72834</v>
      </c>
    </row>
    <row r="82" spans="2:7" ht="15">
      <c r="B82" s="40" t="s">
        <v>27</v>
      </c>
      <c r="C82" s="30">
        <v>312</v>
      </c>
      <c r="D82" s="30">
        <v>0</v>
      </c>
      <c r="E82" s="24">
        <v>0</v>
      </c>
      <c r="F82" s="30" t="s">
        <v>110</v>
      </c>
      <c r="G82" s="30">
        <f>AVERAGE(C82:F82)</f>
        <v>104</v>
      </c>
    </row>
    <row r="83" spans="2:7" ht="15">
      <c r="B83" s="40" t="s">
        <v>28</v>
      </c>
      <c r="C83" s="30">
        <v>1072</v>
      </c>
      <c r="D83" s="30">
        <v>148</v>
      </c>
      <c r="E83" s="30">
        <v>7</v>
      </c>
      <c r="F83" s="30">
        <v>1</v>
      </c>
      <c r="G83" s="30">
        <f>SUM(C83:F83)</f>
        <v>1228</v>
      </c>
    </row>
    <row r="84" spans="2:7" ht="15">
      <c r="B84" s="40" t="s">
        <v>108</v>
      </c>
      <c r="C84" s="13">
        <v>21049.502375</v>
      </c>
      <c r="D84" s="30">
        <v>1863</v>
      </c>
      <c r="E84" s="30">
        <v>90</v>
      </c>
      <c r="F84" s="13">
        <v>15.7121145978</v>
      </c>
      <c r="G84" s="13">
        <f>SUM(C84:F84)</f>
        <v>23018.2144895978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221.996069</v>
      </c>
      <c r="D96" s="24">
        <v>0</v>
      </c>
      <c r="E96" s="24">
        <v>0</v>
      </c>
      <c r="F96" s="24" t="s">
        <v>110</v>
      </c>
      <c r="G96" s="13">
        <f>SUM(C96:F96)</f>
        <v>221.996069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6</v>
      </c>
      <c r="D98" s="22">
        <v>0</v>
      </c>
      <c r="E98" s="23">
        <v>0</v>
      </c>
      <c r="F98" s="25" t="s">
        <v>110</v>
      </c>
      <c r="G98" s="23">
        <f>SUM(C98:F98)</f>
        <v>6</v>
      </c>
    </row>
    <row r="99" spans="2:7" ht="15">
      <c r="B99" s="22" t="s">
        <v>26</v>
      </c>
      <c r="C99" s="23">
        <v>115.72834</v>
      </c>
      <c r="D99" s="22">
        <v>0</v>
      </c>
      <c r="E99" s="23">
        <v>0</v>
      </c>
      <c r="F99" s="25" t="s">
        <v>110</v>
      </c>
      <c r="G99" s="26">
        <f>SUM(C99:F99)</f>
        <v>115.72834</v>
      </c>
    </row>
    <row r="100" spans="2:7" ht="15">
      <c r="B100" s="22" t="s">
        <v>27</v>
      </c>
      <c r="C100" s="23">
        <v>312</v>
      </c>
      <c r="D100" s="22">
        <v>0</v>
      </c>
      <c r="E100" s="23">
        <v>0</v>
      </c>
      <c r="F100" s="25" t="s">
        <v>110</v>
      </c>
      <c r="G100" s="23">
        <f>AVERAGE(C100:F100)</f>
        <v>104</v>
      </c>
    </row>
    <row r="101" spans="2:7" ht="15">
      <c r="B101" s="22" t="s">
        <v>28</v>
      </c>
      <c r="C101" s="23">
        <v>1087</v>
      </c>
      <c r="D101" s="22">
        <v>148</v>
      </c>
      <c r="E101" s="22">
        <v>7</v>
      </c>
      <c r="F101" s="34">
        <v>1</v>
      </c>
      <c r="G101" s="23">
        <f>SUM(C101:F101)</f>
        <v>1243</v>
      </c>
    </row>
    <row r="102" spans="2:7" ht="15">
      <c r="B102" s="22" t="s">
        <v>108</v>
      </c>
      <c r="C102" s="26">
        <v>21271.498444</v>
      </c>
      <c r="D102" s="22">
        <v>1863</v>
      </c>
      <c r="E102" s="22">
        <v>90</v>
      </c>
      <c r="F102" s="26">
        <v>15.7121145978</v>
      </c>
      <c r="G102" s="26">
        <f>SUM(C102:F102)</f>
        <v>23240.210558597802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2.14</v>
      </c>
      <c r="D106" s="17">
        <v>2.8443873704051823</v>
      </c>
      <c r="E106" s="17">
        <v>2.76</v>
      </c>
      <c r="F106" s="17">
        <v>2.46</v>
      </c>
      <c r="G106" s="17">
        <f>AVERAGE(C106:F106)</f>
        <v>2.5510968426012957</v>
      </c>
    </row>
    <row r="107" spans="2:7" ht="15">
      <c r="B107" s="40" t="s">
        <v>38</v>
      </c>
      <c r="C107" s="14">
        <v>2.14</v>
      </c>
      <c r="D107" s="17">
        <v>2.6995989123045243</v>
      </c>
      <c r="E107" s="40">
        <v>2.62</v>
      </c>
      <c r="F107" s="17">
        <v>2.46</v>
      </c>
      <c r="G107" s="17">
        <f>AVERAGE(C107:F107)</f>
        <v>2.479899728076131</v>
      </c>
    </row>
    <row r="108" spans="2:7" ht="15">
      <c r="B108" s="40" t="s">
        <v>39</v>
      </c>
      <c r="C108" s="14">
        <v>2.14</v>
      </c>
      <c r="D108" s="17">
        <v>2.2412510356255133</v>
      </c>
      <c r="E108" s="40">
        <v>2.32</v>
      </c>
      <c r="F108" s="17">
        <v>2.46</v>
      </c>
      <c r="G108" s="17">
        <f>AVERAGE(C108:F108)</f>
        <v>2.2903127589063788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1.8900000000000001</v>
      </c>
      <c r="E110" s="40">
        <v>1.91</v>
      </c>
      <c r="F110" s="17">
        <v>1.95</v>
      </c>
      <c r="G110" s="17">
        <f>AVERAGE(C110:F110)</f>
        <v>1.685</v>
      </c>
    </row>
    <row r="111" spans="2:7" ht="15">
      <c r="B111" s="40" t="s">
        <v>38</v>
      </c>
      <c r="C111" s="14">
        <v>1.85</v>
      </c>
      <c r="D111" s="17">
        <v>1.8900000000000003</v>
      </c>
      <c r="E111" s="40">
        <v>1.83</v>
      </c>
      <c r="F111" s="17">
        <v>1.95</v>
      </c>
      <c r="G111" s="17">
        <f>AVERAGE(C111:F111)</f>
        <v>1.8800000000000001</v>
      </c>
    </row>
    <row r="112" spans="2:7" ht="15">
      <c r="B112" s="40" t="s">
        <v>39</v>
      </c>
      <c r="C112" s="14">
        <v>1.91</v>
      </c>
      <c r="D112" s="17">
        <v>1.847857142857141</v>
      </c>
      <c r="E112" s="17">
        <v>1.9</v>
      </c>
      <c r="F112" s="17">
        <v>1.95</v>
      </c>
      <c r="G112" s="17">
        <f>AVERAGE(C112:F112)</f>
        <v>1.9019642857142853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1.39</v>
      </c>
      <c r="D115" s="17">
        <v>1.8500000000000103</v>
      </c>
      <c r="E115" s="17">
        <v>1.76</v>
      </c>
      <c r="F115" s="17">
        <v>1.65</v>
      </c>
      <c r="G115" s="17">
        <f>AVERAGE(C115:F115)</f>
        <v>1.6625000000000023</v>
      </c>
    </row>
    <row r="116" spans="2:7" ht="15">
      <c r="B116" s="40" t="s">
        <v>38</v>
      </c>
      <c r="C116" s="14">
        <v>1.49</v>
      </c>
      <c r="D116" s="17">
        <v>1.850000000000006</v>
      </c>
      <c r="E116" s="40">
        <v>1.8</v>
      </c>
      <c r="F116" s="17">
        <v>1.69</v>
      </c>
      <c r="G116" s="17">
        <f>AVERAGE(C116:F116)</f>
        <v>1.7075000000000014</v>
      </c>
    </row>
    <row r="117" spans="2:7" ht="15">
      <c r="B117" s="40" t="s">
        <v>39</v>
      </c>
      <c r="C117" s="14">
        <v>1.59</v>
      </c>
      <c r="D117" s="17">
        <v>1.7874593919200312</v>
      </c>
      <c r="E117" s="40">
        <v>1.81</v>
      </c>
      <c r="F117" s="17">
        <v>1.89</v>
      </c>
      <c r="G117" s="17">
        <f>AVERAGE(C117:F117)</f>
        <v>1.7693648479800077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0.99</v>
      </c>
      <c r="E119" s="40">
        <v>0</v>
      </c>
      <c r="F119" s="17">
        <v>0.79</v>
      </c>
      <c r="G119" s="17">
        <f>AVERAGE(C119:F119)</f>
        <v>0.6174999999999999</v>
      </c>
    </row>
    <row r="120" spans="2:7" ht="15">
      <c r="B120" s="40" t="s">
        <v>38</v>
      </c>
      <c r="C120" s="14">
        <v>1.09</v>
      </c>
      <c r="D120" s="17">
        <v>0.99</v>
      </c>
      <c r="E120" s="40">
        <v>1.76</v>
      </c>
      <c r="F120" s="17">
        <v>1.69</v>
      </c>
      <c r="G120" s="17">
        <f>AVERAGE(C120:F120)</f>
        <v>1.3824999999999998</v>
      </c>
    </row>
    <row r="121" spans="2:7" ht="15">
      <c r="B121" s="40" t="s">
        <v>39</v>
      </c>
      <c r="C121" s="14">
        <v>1.29</v>
      </c>
      <c r="D121" s="17">
        <v>1.4699999999999993</v>
      </c>
      <c r="E121" s="17">
        <v>1.75</v>
      </c>
      <c r="F121" s="17">
        <v>1.89</v>
      </c>
      <c r="G121" s="17">
        <f>AVERAGE(C121:F121)</f>
        <v>1.5999999999999999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4">
        <v>5.647631814120073</v>
      </c>
      <c r="D124" s="32">
        <v>0</v>
      </c>
      <c r="E124" s="24">
        <v>0</v>
      </c>
      <c r="F124" s="24" t="s">
        <v>110</v>
      </c>
      <c r="G124" s="14">
        <f>AVERAGE(C124:F124)</f>
        <v>1.8825439380400244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4">
        <v>1.9704451848308517</v>
      </c>
      <c r="D126" s="14">
        <v>2.1158</v>
      </c>
      <c r="E126" s="14">
        <v>2.291031</v>
      </c>
      <c r="F126" s="15">
        <v>2.32</v>
      </c>
      <c r="G126" s="14">
        <f>AVERAGE(C126:F126)</f>
        <v>2.174319046207713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351291</v>
      </c>
      <c r="D129" s="41">
        <v>38294</v>
      </c>
      <c r="E129" s="38">
        <v>8540</v>
      </c>
      <c r="F129" s="40">
        <v>630</v>
      </c>
      <c r="G129" s="38">
        <f>SUM(C129:F129)</f>
        <v>398755</v>
      </c>
    </row>
    <row r="130" spans="2:7" ht="15">
      <c r="B130" s="40" t="s">
        <v>46</v>
      </c>
      <c r="C130" s="13">
        <v>178792.880435</v>
      </c>
      <c r="D130" s="13">
        <v>5195.990421</v>
      </c>
      <c r="E130" s="38">
        <v>1136</v>
      </c>
      <c r="F130" s="13">
        <v>66.734488</v>
      </c>
      <c r="G130" s="13">
        <f>SUM(C130:F130)</f>
        <v>185191.60534399998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907783</v>
      </c>
      <c r="D133" s="41">
        <v>352847</v>
      </c>
      <c r="E133" s="41">
        <v>159900</v>
      </c>
      <c r="F133" s="13">
        <v>479120.83252915</v>
      </c>
      <c r="G133" s="13">
        <f>SUM(C133:F133)</f>
        <v>1899650.83252915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124697</v>
      </c>
      <c r="D137" s="38">
        <v>9034</v>
      </c>
      <c r="E137" s="38">
        <v>0</v>
      </c>
      <c r="F137" s="38">
        <v>10981</v>
      </c>
      <c r="G137" s="41">
        <f>SUM(C137:F137)</f>
        <v>144712</v>
      </c>
      <c r="H137" s="9"/>
      <c r="I137" s="9"/>
    </row>
    <row r="138" spans="2:9" ht="15">
      <c r="B138" s="40" t="s">
        <v>51</v>
      </c>
      <c r="C138" s="38">
        <v>3676</v>
      </c>
      <c r="D138" s="38">
        <v>3125</v>
      </c>
      <c r="E138" s="38">
        <v>13</v>
      </c>
      <c r="F138" s="38">
        <v>759</v>
      </c>
      <c r="G138" s="41">
        <f>SUM(C138:F138)</f>
        <v>7573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76872</v>
      </c>
      <c r="D141" s="41">
        <v>0</v>
      </c>
      <c r="E141" s="38">
        <v>29933</v>
      </c>
      <c r="F141" s="24" t="s">
        <v>110</v>
      </c>
      <c r="G141" s="41">
        <f>SUM(C141:F141)</f>
        <v>106805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651</v>
      </c>
      <c r="D147" s="41">
        <v>3618</v>
      </c>
      <c r="E147" s="38">
        <v>6</v>
      </c>
      <c r="F147" s="38">
        <v>2</v>
      </c>
      <c r="G147" s="38">
        <f>SUM(C147:F147)</f>
        <v>4277</v>
      </c>
    </row>
    <row r="148" spans="2:7" ht="15">
      <c r="B148" s="40" t="s">
        <v>56</v>
      </c>
      <c r="C148" s="13">
        <v>13.51</v>
      </c>
      <c r="D148" s="13">
        <v>73.26297</v>
      </c>
      <c r="E148" s="13">
        <v>0.063</v>
      </c>
      <c r="F148" s="13">
        <v>0.04</v>
      </c>
      <c r="G148" s="13">
        <f>SUM(C148:F148)</f>
        <v>86.87597000000001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0</v>
      </c>
      <c r="E151" s="40">
        <v>0</v>
      </c>
      <c r="F151" s="35">
        <v>0</v>
      </c>
      <c r="G151" s="38">
        <f>SUM(C151:F151)</f>
        <v>0</v>
      </c>
      <c r="H151" s="27"/>
    </row>
    <row r="152" spans="2:8" ht="15">
      <c r="B152" s="40" t="s">
        <v>59</v>
      </c>
      <c r="C152" s="40">
        <v>0</v>
      </c>
      <c r="D152" s="40">
        <v>0</v>
      </c>
      <c r="E152" s="40">
        <v>0</v>
      </c>
      <c r="F152" s="35">
        <v>0</v>
      </c>
      <c r="G152" s="13">
        <f>SUM(C152:F152)</f>
        <v>0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289</v>
      </c>
      <c r="E155" s="38">
        <v>13</v>
      </c>
      <c r="F155" s="35">
        <v>0</v>
      </c>
      <c r="G155" s="38">
        <f>SUM(C155:F155)</f>
        <v>302</v>
      </c>
      <c r="H155" s="27"/>
    </row>
    <row r="156" spans="2:8" ht="15">
      <c r="B156" s="40" t="s">
        <v>61</v>
      </c>
      <c r="C156" s="40">
        <v>0</v>
      </c>
      <c r="D156" s="13">
        <v>4.1675</v>
      </c>
      <c r="E156" s="13">
        <v>0.266</v>
      </c>
      <c r="F156" s="35">
        <v>0</v>
      </c>
      <c r="G156" s="13">
        <f>SUM(C156:F156)</f>
        <v>4.4335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651</v>
      </c>
      <c r="D159" s="23">
        <v>3907</v>
      </c>
      <c r="E159" s="23">
        <v>19</v>
      </c>
      <c r="F159" s="23">
        <v>2</v>
      </c>
      <c r="G159" s="23">
        <f>SUM(C159:F159)</f>
        <v>4579</v>
      </c>
    </row>
    <row r="160" spans="2:7" ht="15">
      <c r="B160" s="22" t="s">
        <v>76</v>
      </c>
      <c r="C160" s="26">
        <v>13.51</v>
      </c>
      <c r="D160" s="26">
        <v>77.43047</v>
      </c>
      <c r="E160" s="26">
        <v>0.329</v>
      </c>
      <c r="F160" s="26">
        <v>0.04</v>
      </c>
      <c r="G160" s="26">
        <f>SUM(C160:F160)</f>
        <v>91.30947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4184</v>
      </c>
      <c r="D163" s="41">
        <v>12210</v>
      </c>
      <c r="E163" s="38">
        <v>2699</v>
      </c>
      <c r="F163" s="38">
        <v>46</v>
      </c>
      <c r="G163" s="38">
        <f>SUM(C163:F163)</f>
        <v>19139</v>
      </c>
    </row>
    <row r="164" spans="2:7" ht="15">
      <c r="B164" s="18" t="s">
        <v>61</v>
      </c>
      <c r="C164" s="13">
        <v>105.741599</v>
      </c>
      <c r="D164" s="13">
        <v>351.493743</v>
      </c>
      <c r="E164" s="13">
        <v>27.175</v>
      </c>
      <c r="F164" s="13">
        <v>0.1915</v>
      </c>
      <c r="G164" s="13">
        <f>SUM(C164:F164)</f>
        <v>484.60184200000003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206</v>
      </c>
      <c r="D168" s="41">
        <v>1864</v>
      </c>
      <c r="E168" s="38">
        <v>184</v>
      </c>
      <c r="F168" s="41">
        <v>43</v>
      </c>
      <c r="G168" s="38">
        <f>SUM(C168:F168)</f>
        <v>2297</v>
      </c>
    </row>
    <row r="169" spans="2:7" ht="15">
      <c r="B169" s="40" t="s">
        <v>67</v>
      </c>
      <c r="C169" s="13">
        <v>5.15</v>
      </c>
      <c r="D169" s="13">
        <v>38.861565</v>
      </c>
      <c r="E169" s="13">
        <v>3.68</v>
      </c>
      <c r="F169" s="13">
        <v>1.112</v>
      </c>
      <c r="G169" s="13">
        <f>SUM(C169:F169)</f>
        <v>48.803565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2109</v>
      </c>
      <c r="D172" s="41">
        <v>1185</v>
      </c>
      <c r="E172" s="38">
        <v>373</v>
      </c>
      <c r="F172" s="41">
        <v>93</v>
      </c>
      <c r="G172" s="38">
        <f>SUM(C172:F172)</f>
        <v>3760</v>
      </c>
    </row>
    <row r="173" spans="2:7" ht="15">
      <c r="B173" s="40" t="s">
        <v>67</v>
      </c>
      <c r="C173" s="13">
        <v>46.398</v>
      </c>
      <c r="D173" s="13">
        <v>24.878</v>
      </c>
      <c r="E173" s="13">
        <v>7.46</v>
      </c>
      <c r="F173" s="13">
        <v>2.139</v>
      </c>
      <c r="G173" s="13">
        <f>SUM(C173:F173)</f>
        <v>80.875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191</v>
      </c>
      <c r="D176" s="41">
        <v>273</v>
      </c>
      <c r="E176" s="38">
        <v>213</v>
      </c>
      <c r="F176" s="41">
        <v>30</v>
      </c>
      <c r="G176" s="38">
        <f>SUM(C176:F176)</f>
        <v>707</v>
      </c>
    </row>
    <row r="177" spans="2:7" ht="15">
      <c r="B177" s="40" t="s">
        <v>67</v>
      </c>
      <c r="C177" s="13">
        <v>13.37</v>
      </c>
      <c r="D177" s="13">
        <v>22.16</v>
      </c>
      <c r="E177" s="13">
        <v>14.862</v>
      </c>
      <c r="F177" s="13">
        <v>1.926064</v>
      </c>
      <c r="G177" s="13">
        <f>SUM(C177:F177)</f>
        <v>52.318064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531</v>
      </c>
      <c r="D180" s="41">
        <v>23</v>
      </c>
      <c r="E180" s="29">
        <v>0</v>
      </c>
      <c r="F180" s="41">
        <v>10</v>
      </c>
      <c r="G180" s="38">
        <f>SUM(C180:F180)</f>
        <v>564</v>
      </c>
    </row>
    <row r="181" spans="2:7" ht="15">
      <c r="B181" s="40" t="s">
        <v>67</v>
      </c>
      <c r="C181" s="13">
        <v>16.085</v>
      </c>
      <c r="D181" s="13">
        <v>1.3</v>
      </c>
      <c r="E181" s="29">
        <v>0</v>
      </c>
      <c r="F181" s="13">
        <v>0.51</v>
      </c>
      <c r="G181" s="13">
        <f>SUM(C181:F181)</f>
        <v>17.895000000000003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3037</v>
      </c>
      <c r="D184" s="23">
        <v>3345</v>
      </c>
      <c r="E184" s="23">
        <v>770</v>
      </c>
      <c r="F184" s="23">
        <v>222</v>
      </c>
      <c r="G184" s="23">
        <f>SUM(C184:F184)</f>
        <v>7374</v>
      </c>
    </row>
    <row r="185" spans="2:7" ht="15">
      <c r="B185" s="22" t="s">
        <v>79</v>
      </c>
      <c r="C185" s="26">
        <v>81.00300000000001</v>
      </c>
      <c r="D185" s="26">
        <v>87.19956499999999</v>
      </c>
      <c r="E185" s="26">
        <v>26.002</v>
      </c>
      <c r="F185" s="26">
        <v>5.878563999999999</v>
      </c>
      <c r="G185" s="26">
        <f>SUM(C185:F185)</f>
        <v>200.083129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766</v>
      </c>
      <c r="D188" s="41">
        <v>2912</v>
      </c>
      <c r="E188" s="38">
        <v>52</v>
      </c>
      <c r="F188" s="36">
        <v>0</v>
      </c>
      <c r="G188" s="38">
        <f>SUM(C188:F188)</f>
        <v>3730</v>
      </c>
    </row>
    <row r="189" spans="2:7" ht="15">
      <c r="B189" s="18" t="s">
        <v>94</v>
      </c>
      <c r="C189" s="13">
        <v>6.624183</v>
      </c>
      <c r="D189" s="13">
        <v>55.425461</v>
      </c>
      <c r="E189" s="13">
        <v>2.09</v>
      </c>
      <c r="F189" s="36">
        <v>0</v>
      </c>
      <c r="G189" s="13">
        <f>SUM(C189:F189)</f>
        <v>64.139644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8638</v>
      </c>
      <c r="D192" s="39">
        <v>22374</v>
      </c>
      <c r="E192" s="39">
        <v>3540</v>
      </c>
      <c r="F192" s="39">
        <v>224</v>
      </c>
      <c r="G192" s="39">
        <f>SUM(C192:F192)</f>
        <v>34776</v>
      </c>
    </row>
    <row r="193" spans="2:7" ht="15">
      <c r="B193" s="22" t="s">
        <v>96</v>
      </c>
      <c r="C193" s="26">
        <v>206.878782</v>
      </c>
      <c r="D193" s="26">
        <v>571.549239</v>
      </c>
      <c r="E193" s="26">
        <v>55.596</v>
      </c>
      <c r="F193" s="26">
        <v>5.918563999999999</v>
      </c>
      <c r="G193" s="26">
        <f>SUM(C193:F193)</f>
        <v>839.9425849999999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K190" sqref="K190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55454</v>
      </c>
      <c r="D6" s="16">
        <v>9483</v>
      </c>
      <c r="E6" s="16">
        <v>12136</v>
      </c>
      <c r="F6" s="16">
        <v>8103</v>
      </c>
      <c r="G6" s="16">
        <f>SUM(C6:F6)</f>
        <v>85176</v>
      </c>
    </row>
    <row r="7" spans="2:7" ht="15">
      <c r="B7" s="40" t="s">
        <v>6</v>
      </c>
      <c r="C7" s="16">
        <v>312</v>
      </c>
      <c r="D7" s="16">
        <v>236</v>
      </c>
      <c r="E7" s="16">
        <v>12</v>
      </c>
      <c r="F7" s="16">
        <v>0</v>
      </c>
      <c r="G7" s="16">
        <f>SUM(C7:F7)</f>
        <v>560</v>
      </c>
    </row>
    <row r="8" spans="2:7" ht="15">
      <c r="B8" s="22" t="s">
        <v>7</v>
      </c>
      <c r="C8" s="31">
        <v>55766</v>
      </c>
      <c r="D8" s="31">
        <v>9719</v>
      </c>
      <c r="E8" s="31">
        <v>12148</v>
      </c>
      <c r="F8" s="31">
        <v>8103</v>
      </c>
      <c r="G8" s="31">
        <f>SUM(C8:F8)</f>
        <v>85736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959343</v>
      </c>
      <c r="D12" s="16">
        <v>162007</v>
      </c>
      <c r="E12" s="21">
        <v>64507</v>
      </c>
      <c r="F12" s="21">
        <v>30226</v>
      </c>
      <c r="G12" s="21">
        <f>SUM(C12:F12)</f>
        <v>1216083</v>
      </c>
    </row>
    <row r="13" spans="2:7" ht="15">
      <c r="B13" s="20" t="s">
        <v>9</v>
      </c>
      <c r="C13" s="16">
        <v>2058995</v>
      </c>
      <c r="D13" s="16">
        <v>521277</v>
      </c>
      <c r="E13" s="21">
        <v>249469</v>
      </c>
      <c r="F13" s="21">
        <v>133584</v>
      </c>
      <c r="G13" s="21">
        <f>SUM(C13:F13)</f>
        <v>2963325</v>
      </c>
    </row>
    <row r="14" spans="2:7" ht="15">
      <c r="B14" s="22" t="s">
        <v>8</v>
      </c>
      <c r="C14" s="23">
        <v>3018338</v>
      </c>
      <c r="D14" s="23">
        <v>951050</v>
      </c>
      <c r="E14" s="23">
        <v>313976</v>
      </c>
      <c r="F14" s="23">
        <v>163810</v>
      </c>
      <c r="G14" s="23">
        <f>SUM(C14:F14)</f>
        <v>4447174</v>
      </c>
    </row>
    <row r="15" spans="2:7" ht="15">
      <c r="B15" s="22" t="s">
        <v>90</v>
      </c>
      <c r="C15" s="23">
        <v>396967</v>
      </c>
      <c r="D15" s="23">
        <v>129872</v>
      </c>
      <c r="E15" s="23">
        <v>2673</v>
      </c>
      <c r="F15" s="23">
        <v>0</v>
      </c>
      <c r="G15" s="23">
        <f>SUM(C15:F15)</f>
        <v>529512</v>
      </c>
    </row>
    <row r="16" spans="2:7" ht="15">
      <c r="B16" s="22" t="s">
        <v>34</v>
      </c>
      <c r="C16" s="23">
        <v>3415305</v>
      </c>
      <c r="D16" s="23">
        <v>1080922</v>
      </c>
      <c r="E16" s="23">
        <v>316649</v>
      </c>
      <c r="F16" s="23">
        <v>163810</v>
      </c>
      <c r="G16" s="23">
        <f>SUM(C16:F16)</f>
        <v>4976686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4577</v>
      </c>
      <c r="D19" s="38">
        <v>2602</v>
      </c>
      <c r="E19" s="29">
        <v>0</v>
      </c>
      <c r="F19" s="29">
        <v>0</v>
      </c>
      <c r="G19" s="29">
        <f>SUM(C19:F19)</f>
        <v>7179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3419882</v>
      </c>
      <c r="D21" s="23">
        <v>1083524</v>
      </c>
      <c r="E21" s="23">
        <v>316649</v>
      </c>
      <c r="F21" s="23">
        <v>163810</v>
      </c>
      <c r="G21" s="23">
        <f>SUM(C21:F21)</f>
        <v>4983865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439165</v>
      </c>
      <c r="D24" s="23">
        <v>256573</v>
      </c>
      <c r="E24" s="23">
        <v>127340</v>
      </c>
      <c r="F24" s="23">
        <v>24008</v>
      </c>
      <c r="G24" s="23">
        <f>SUM(C24:F24)</f>
        <v>847086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3859047</v>
      </c>
      <c r="D27" s="23">
        <v>1340097</v>
      </c>
      <c r="E27" s="23">
        <v>443989</v>
      </c>
      <c r="F27" s="23">
        <v>187818</v>
      </c>
      <c r="G27" s="23">
        <f>SUM(C27:F27)</f>
        <v>5830951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1379712</v>
      </c>
      <c r="D30" s="41">
        <v>268815</v>
      </c>
      <c r="E30" s="38">
        <v>142957</v>
      </c>
      <c r="F30" s="41">
        <v>20404</v>
      </c>
      <c r="G30" s="41">
        <f>SUM(C30:F30)</f>
        <v>1811888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2411753601141</v>
      </c>
      <c r="D33" s="41">
        <v>491832327189</v>
      </c>
      <c r="E33" s="41">
        <v>211051496523</v>
      </c>
      <c r="F33" s="41">
        <v>71582826868</v>
      </c>
      <c r="G33" s="41">
        <f>SUM(C33:F33)</f>
        <v>3186220251721</v>
      </c>
    </row>
    <row r="34" spans="2:7" ht="15">
      <c r="B34" s="40" t="s">
        <v>103</v>
      </c>
      <c r="C34" s="41">
        <v>114015085561</v>
      </c>
      <c r="D34" s="41">
        <f>210935*D24</f>
        <v>54120225755</v>
      </c>
      <c r="E34" s="41">
        <v>20374626600</v>
      </c>
      <c r="F34" s="41">
        <v>3071495200</v>
      </c>
      <c r="G34" s="41">
        <f>SUM(C34:F34)</f>
        <v>191581433116</v>
      </c>
    </row>
    <row r="35" spans="2:7" ht="15">
      <c r="B35" s="22" t="s">
        <v>104</v>
      </c>
      <c r="C35" s="23">
        <v>2525768686702</v>
      </c>
      <c r="D35" s="23">
        <v>491832538124</v>
      </c>
      <c r="E35" s="23">
        <v>231426123123</v>
      </c>
      <c r="F35" s="23">
        <v>74654322068</v>
      </c>
      <c r="G35" s="23">
        <f>SUM(C35:F35)</f>
        <v>3323681670017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351613</v>
      </c>
      <c r="D39" s="38">
        <v>162828</v>
      </c>
      <c r="E39" s="38">
        <v>78336</v>
      </c>
      <c r="F39" s="38">
        <v>21916</v>
      </c>
      <c r="G39" s="38">
        <f>SUM(C39:F39)</f>
        <v>614693</v>
      </c>
      <c r="H39" s="9"/>
      <c r="I39" s="9"/>
    </row>
    <row r="40" spans="2:9" ht="15">
      <c r="B40" s="40" t="s">
        <v>17</v>
      </c>
      <c r="C40" s="38">
        <v>1786</v>
      </c>
      <c r="D40" s="13">
        <v>751.233209</v>
      </c>
      <c r="E40" s="38">
        <v>416</v>
      </c>
      <c r="F40" s="13">
        <v>123.603502</v>
      </c>
      <c r="G40" s="13">
        <f>SUM(C40:F40)</f>
        <v>3076.836711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133</v>
      </c>
      <c r="D43" s="38">
        <v>48</v>
      </c>
      <c r="E43" s="38">
        <v>39</v>
      </c>
      <c r="F43" s="38">
        <v>5</v>
      </c>
      <c r="G43" s="38">
        <f>SUM(C43:F43)</f>
        <v>225</v>
      </c>
      <c r="H43" s="9"/>
      <c r="I43" s="9"/>
    </row>
    <row r="44" spans="2:9" ht="15">
      <c r="B44" s="40" t="s">
        <v>20</v>
      </c>
      <c r="C44" s="13">
        <v>1.58</v>
      </c>
      <c r="D44" s="13">
        <v>0.484421</v>
      </c>
      <c r="E44" s="13">
        <v>0.4</v>
      </c>
      <c r="F44" s="13">
        <v>0.128081</v>
      </c>
      <c r="G44" s="13">
        <f>SUM(C44:F44)</f>
        <v>2.592502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106850</v>
      </c>
      <c r="D47" s="41">
        <v>55530</v>
      </c>
      <c r="E47" s="41">
        <v>12249</v>
      </c>
      <c r="F47" s="41">
        <v>7519</v>
      </c>
      <c r="G47" s="41">
        <f>SUM(C47:F47)</f>
        <v>182148</v>
      </c>
      <c r="H47" s="9"/>
      <c r="I47" s="9"/>
    </row>
    <row r="48" spans="2:9" ht="15">
      <c r="B48" s="40" t="s">
        <v>23</v>
      </c>
      <c r="C48" s="41">
        <v>42962</v>
      </c>
      <c r="D48" s="13">
        <v>11412.245158000002</v>
      </c>
      <c r="E48" s="13">
        <v>4601.896</v>
      </c>
      <c r="F48" s="13">
        <v>1245.19</v>
      </c>
      <c r="G48" s="13">
        <f>SUM(C48:F48)</f>
        <v>60221.33115800001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138172</v>
      </c>
      <c r="D54" s="41">
        <v>8872</v>
      </c>
      <c r="E54" s="41">
        <v>3458</v>
      </c>
      <c r="F54" s="41">
        <v>1185</v>
      </c>
      <c r="G54" s="41">
        <f aca="true" t="shared" si="0" ref="G54:G70">SUM(C54:F54)</f>
        <v>151687</v>
      </c>
    </row>
    <row r="55" spans="2:7" ht="15">
      <c r="B55" s="40" t="s">
        <v>26</v>
      </c>
      <c r="C55" s="41">
        <v>55394.048355</v>
      </c>
      <c r="D55" s="41">
        <v>18421.08306100008</v>
      </c>
      <c r="E55" s="41">
        <v>4827.338212</v>
      </c>
      <c r="F55" s="41">
        <v>1405</v>
      </c>
      <c r="G55" s="41">
        <f t="shared" si="0"/>
        <v>80047.46962800008</v>
      </c>
    </row>
    <row r="56" spans="2:7" ht="15">
      <c r="B56" s="40" t="s">
        <v>27</v>
      </c>
      <c r="C56" s="41">
        <v>9.47835306719162</v>
      </c>
      <c r="D56" s="41">
        <v>44.77542690305988</v>
      </c>
      <c r="E56" s="41">
        <v>27</v>
      </c>
      <c r="F56" s="41">
        <v>22</v>
      </c>
      <c r="G56" s="41">
        <f>AVERAGE(C56:F56)</f>
        <v>25.813444992562875</v>
      </c>
    </row>
    <row r="57" spans="2:7" ht="15">
      <c r="B57" s="40" t="s">
        <v>28</v>
      </c>
      <c r="C57" s="41">
        <v>720083</v>
      </c>
      <c r="D57" s="41">
        <v>208380.73789402132</v>
      </c>
      <c r="E57" s="41">
        <v>76352</v>
      </c>
      <c r="F57" s="41">
        <v>25221</v>
      </c>
      <c r="G57" s="41">
        <f t="shared" si="0"/>
        <v>1030036.7378940213</v>
      </c>
    </row>
    <row r="58" spans="2:7" ht="15">
      <c r="B58" s="40" t="s">
        <v>108</v>
      </c>
      <c r="C58" s="13">
        <v>1097446.552454</v>
      </c>
      <c r="D58" s="13">
        <v>292818.3176178297</v>
      </c>
      <c r="E58" s="13">
        <v>86680.263737</v>
      </c>
      <c r="F58" s="41">
        <v>27861</v>
      </c>
      <c r="G58" s="13">
        <f t="shared" si="0"/>
        <v>1504806.1338088298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14">
        <f t="shared" si="0"/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6913</v>
      </c>
      <c r="D66" s="38">
        <v>3650</v>
      </c>
      <c r="E66" s="38">
        <v>2406</v>
      </c>
      <c r="F66" s="38">
        <v>88</v>
      </c>
      <c r="G66" s="38">
        <f t="shared" si="0"/>
        <v>13057</v>
      </c>
    </row>
    <row r="67" spans="2:7" ht="15">
      <c r="B67" s="40" t="s">
        <v>26</v>
      </c>
      <c r="C67" s="38">
        <v>4069.180028</v>
      </c>
      <c r="D67" s="38">
        <v>3619.2440240000037</v>
      </c>
      <c r="E67" s="38">
        <v>2157.614238</v>
      </c>
      <c r="F67" s="38">
        <v>43</v>
      </c>
      <c r="G67" s="38">
        <f t="shared" si="0"/>
        <v>9889.038290000004</v>
      </c>
    </row>
    <row r="68" spans="2:7" ht="15">
      <c r="B68" s="40" t="s">
        <v>27</v>
      </c>
      <c r="C68" s="38">
        <v>31.8243888326342</v>
      </c>
      <c r="D68" s="38">
        <v>51.68417378976931</v>
      </c>
      <c r="E68" s="38">
        <v>43</v>
      </c>
      <c r="F68" s="38">
        <v>52</v>
      </c>
      <c r="G68" s="38">
        <f>AVERAGE(C68:F68)</f>
        <v>44.627140655600876</v>
      </c>
    </row>
    <row r="69" spans="2:7" ht="15">
      <c r="B69" s="40" t="s">
        <v>28</v>
      </c>
      <c r="C69" s="38">
        <v>133054</v>
      </c>
      <c r="D69" s="38">
        <v>134492.26210597868</v>
      </c>
      <c r="E69" s="38">
        <v>47044</v>
      </c>
      <c r="F69" s="38">
        <v>8235</v>
      </c>
      <c r="G69" s="38">
        <f t="shared" si="0"/>
        <v>322825.2621059787</v>
      </c>
    </row>
    <row r="70" spans="2:7" ht="15">
      <c r="B70" s="40" t="s">
        <v>108</v>
      </c>
      <c r="C70" s="13">
        <v>90619.357088</v>
      </c>
      <c r="D70" s="13">
        <v>95868.91801117029</v>
      </c>
      <c r="E70" s="13">
        <v>27804.205918</v>
      </c>
      <c r="F70" s="38">
        <v>2102</v>
      </c>
      <c r="G70" s="13">
        <f t="shared" si="0"/>
        <v>216394.48101717027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145085</v>
      </c>
      <c r="D72" s="23">
        <v>12522</v>
      </c>
      <c r="E72" s="23">
        <v>5864</v>
      </c>
      <c r="F72" s="23">
        <v>1273</v>
      </c>
      <c r="G72" s="23">
        <f>SUM(C72:F72)</f>
        <v>164744</v>
      </c>
    </row>
    <row r="73" spans="2:7" ht="15">
      <c r="B73" s="22" t="s">
        <v>26</v>
      </c>
      <c r="C73" s="23">
        <v>59463.228383</v>
      </c>
      <c r="D73" s="23">
        <v>22040.327085000084</v>
      </c>
      <c r="E73" s="23">
        <v>6984.95245</v>
      </c>
      <c r="F73" s="23">
        <v>1448</v>
      </c>
      <c r="G73" s="26">
        <f>SUM(C73:F73)</f>
        <v>89936.50791800009</v>
      </c>
    </row>
    <row r="74" spans="2:7" ht="15">
      <c r="B74" s="22" t="s">
        <v>27</v>
      </c>
      <c r="C74" s="23">
        <v>20.65137094991291</v>
      </c>
      <c r="D74" s="23">
        <v>32.153200230943064</v>
      </c>
      <c r="E74" s="23">
        <v>70</v>
      </c>
      <c r="F74" s="23">
        <v>24</v>
      </c>
      <c r="G74" s="23">
        <f>AVERAGE(C74:F74)</f>
        <v>36.701142795214</v>
      </c>
    </row>
    <row r="75" spans="2:7" ht="15">
      <c r="B75" s="22" t="s">
        <v>28</v>
      </c>
      <c r="C75" s="23">
        <v>853137</v>
      </c>
      <c r="D75" s="23">
        <v>342874</v>
      </c>
      <c r="E75" s="23">
        <v>123396</v>
      </c>
      <c r="F75" s="23">
        <v>33456</v>
      </c>
      <c r="G75" s="23">
        <f>SUM(C75:F75)</f>
        <v>1352863</v>
      </c>
    </row>
    <row r="76" spans="2:7" ht="15">
      <c r="B76" s="22" t="s">
        <v>108</v>
      </c>
      <c r="C76" s="26">
        <v>1188065.9095420002</v>
      </c>
      <c r="D76" s="26">
        <v>388689.314145</v>
      </c>
      <c r="E76" s="26">
        <v>114484.469655</v>
      </c>
      <c r="F76" s="23">
        <v>29963</v>
      </c>
      <c r="G76" s="26">
        <f>SUM(C76:F76)</f>
        <v>1721202.693342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7</v>
      </c>
      <c r="D80" s="24">
        <v>0</v>
      </c>
      <c r="E80" s="24">
        <v>0</v>
      </c>
      <c r="F80" s="24" t="s">
        <v>110</v>
      </c>
      <c r="G80" s="24">
        <f>SUM(C80:F80)</f>
        <v>7</v>
      </c>
    </row>
    <row r="81" spans="2:7" ht="15">
      <c r="B81" s="40" t="s">
        <v>26</v>
      </c>
      <c r="C81" s="30">
        <v>185.216122</v>
      </c>
      <c r="D81" s="30">
        <v>0</v>
      </c>
      <c r="E81" s="24">
        <v>0</v>
      </c>
      <c r="F81" s="30" t="s">
        <v>110</v>
      </c>
      <c r="G81" s="30">
        <f>SUM(C81:F81)</f>
        <v>185.216122</v>
      </c>
    </row>
    <row r="82" spans="2:7" ht="15">
      <c r="B82" s="40" t="s">
        <v>27</v>
      </c>
      <c r="C82" s="30">
        <v>229.714285714286</v>
      </c>
      <c r="D82" s="30">
        <v>0</v>
      </c>
      <c r="E82" s="24">
        <v>0</v>
      </c>
      <c r="F82" s="30" t="s">
        <v>110</v>
      </c>
      <c r="G82" s="30">
        <f>AVERAGE(C82:F82)</f>
        <v>76.57142857142867</v>
      </c>
    </row>
    <row r="83" spans="2:7" ht="15">
      <c r="B83" s="40" t="s">
        <v>28</v>
      </c>
      <c r="C83" s="30">
        <v>1104</v>
      </c>
      <c r="D83" s="30">
        <v>148</v>
      </c>
      <c r="E83" s="30">
        <v>7</v>
      </c>
      <c r="F83" s="30">
        <v>1</v>
      </c>
      <c r="G83" s="30">
        <f>SUM(C83:F83)</f>
        <v>1260</v>
      </c>
    </row>
    <row r="84" spans="2:7" ht="15">
      <c r="B84" s="40" t="s">
        <v>108</v>
      </c>
      <c r="C84" s="13">
        <v>21688.342834</v>
      </c>
      <c r="D84" s="30">
        <v>1823</v>
      </c>
      <c r="E84" s="30">
        <v>89</v>
      </c>
      <c r="F84" s="13">
        <v>15.623154</v>
      </c>
      <c r="G84" s="13">
        <f>SUM(C84:F84)</f>
        <v>23615.965988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214.974536</v>
      </c>
      <c r="D96" s="24">
        <v>0</v>
      </c>
      <c r="E96" s="24">
        <v>0</v>
      </c>
      <c r="F96" s="24" t="s">
        <v>110</v>
      </c>
      <c r="G96" s="13">
        <f>SUM(C96:F96)</f>
        <v>214.974536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7</v>
      </c>
      <c r="D98" s="22">
        <v>0</v>
      </c>
      <c r="E98" s="23">
        <v>0</v>
      </c>
      <c r="F98" s="25" t="s">
        <v>110</v>
      </c>
      <c r="G98" s="23">
        <f>SUM(C98:F98)</f>
        <v>7</v>
      </c>
    </row>
    <row r="99" spans="2:7" ht="15">
      <c r="B99" s="22" t="s">
        <v>26</v>
      </c>
      <c r="C99" s="23">
        <v>185.216122</v>
      </c>
      <c r="D99" s="22">
        <v>0</v>
      </c>
      <c r="E99" s="23">
        <v>0</v>
      </c>
      <c r="F99" s="25" t="s">
        <v>110</v>
      </c>
      <c r="G99" s="26">
        <f>SUM(C99:F99)</f>
        <v>185.216122</v>
      </c>
    </row>
    <row r="100" spans="2:7" ht="15">
      <c r="B100" s="22" t="s">
        <v>27</v>
      </c>
      <c r="C100" s="23">
        <v>114.857142857143</v>
      </c>
      <c r="D100" s="22">
        <v>0</v>
      </c>
      <c r="E100" s="23">
        <v>0</v>
      </c>
      <c r="F100" s="25" t="s">
        <v>110</v>
      </c>
      <c r="G100" s="23">
        <f>AVERAGE(C100:F100)</f>
        <v>38.285714285714334</v>
      </c>
    </row>
    <row r="101" spans="2:7" ht="15">
      <c r="B101" s="22" t="s">
        <v>28</v>
      </c>
      <c r="C101" s="23">
        <v>1119</v>
      </c>
      <c r="D101" s="22">
        <v>148</v>
      </c>
      <c r="E101" s="22">
        <v>7</v>
      </c>
      <c r="F101" s="34">
        <v>1</v>
      </c>
      <c r="G101" s="23">
        <f>SUM(C101:F101)</f>
        <v>1275</v>
      </c>
    </row>
    <row r="102" spans="2:7" ht="15">
      <c r="B102" s="22" t="s">
        <v>108</v>
      </c>
      <c r="C102" s="26">
        <v>21903.31737</v>
      </c>
      <c r="D102" s="22">
        <v>1823</v>
      </c>
      <c r="E102" s="22">
        <v>89</v>
      </c>
      <c r="F102" s="26">
        <v>15.623154</v>
      </c>
      <c r="G102" s="26">
        <f>SUM(C102:F102)</f>
        <v>23830.940524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2.08</v>
      </c>
      <c r="D106" s="17">
        <v>2.7556690997566498</v>
      </c>
      <c r="E106" s="17">
        <v>2.69</v>
      </c>
      <c r="F106" s="17">
        <v>2.4</v>
      </c>
      <c r="G106" s="17">
        <f>AVERAGE(C106:F106)</f>
        <v>2.4814172749391625</v>
      </c>
    </row>
    <row r="107" spans="2:7" ht="15">
      <c r="B107" s="40" t="s">
        <v>38</v>
      </c>
      <c r="C107" s="14">
        <v>2.08</v>
      </c>
      <c r="D107" s="17">
        <v>2.607774167343617</v>
      </c>
      <c r="E107" s="40">
        <v>2.54</v>
      </c>
      <c r="F107" s="17">
        <v>2.4</v>
      </c>
      <c r="G107" s="17">
        <f>AVERAGE(C107:F107)</f>
        <v>2.406943541835904</v>
      </c>
    </row>
    <row r="108" spans="2:7" ht="15">
      <c r="B108" s="40" t="s">
        <v>39</v>
      </c>
      <c r="C108" s="14">
        <v>2.08</v>
      </c>
      <c r="D108" s="17">
        <v>2.4805535055350747</v>
      </c>
      <c r="E108" s="40">
        <v>2.39</v>
      </c>
      <c r="F108" s="17">
        <v>2.4</v>
      </c>
      <c r="G108" s="17">
        <f>AVERAGE(C108:F108)</f>
        <v>2.3376383763837687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1.8509090909090908</v>
      </c>
      <c r="E110" s="40">
        <v>1.76</v>
      </c>
      <c r="F110" s="17">
        <v>1.86</v>
      </c>
      <c r="G110" s="17">
        <f>AVERAGE(C110:F110)</f>
        <v>1.6152272727272727</v>
      </c>
    </row>
    <row r="111" spans="2:7" ht="15">
      <c r="B111" s="40" t="s">
        <v>38</v>
      </c>
      <c r="C111" s="14">
        <v>1.8</v>
      </c>
      <c r="D111" s="17">
        <v>1.8515942028985515</v>
      </c>
      <c r="E111" s="40">
        <v>1.75</v>
      </c>
      <c r="F111" s="17">
        <v>1.86</v>
      </c>
      <c r="G111" s="17">
        <f>AVERAGE(C111:F111)</f>
        <v>1.815398550724638</v>
      </c>
    </row>
    <row r="112" spans="2:7" ht="15">
      <c r="B112" s="40" t="s">
        <v>39</v>
      </c>
      <c r="C112" s="14">
        <v>1.8</v>
      </c>
      <c r="D112" s="17">
        <v>1.8513249211356453</v>
      </c>
      <c r="E112" s="17">
        <v>1.53</v>
      </c>
      <c r="F112" s="17">
        <v>1.86</v>
      </c>
      <c r="G112" s="17">
        <f>AVERAGE(C112:F112)</f>
        <v>1.7603312302839114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1.59</v>
      </c>
      <c r="D115" s="17">
        <v>1.8154296874999978</v>
      </c>
      <c r="E115" s="17">
        <v>1.69</v>
      </c>
      <c r="F115" s="17">
        <v>1.65</v>
      </c>
      <c r="G115" s="17">
        <f>AVERAGE(C115:F115)</f>
        <v>1.6863574218749995</v>
      </c>
    </row>
    <row r="116" spans="2:7" ht="15">
      <c r="B116" s="40" t="s">
        <v>38</v>
      </c>
      <c r="C116" s="14">
        <v>1.59</v>
      </c>
      <c r="D116" s="17">
        <v>1.8161832061068675</v>
      </c>
      <c r="E116" s="40">
        <v>1.74</v>
      </c>
      <c r="F116" s="17">
        <v>1.69</v>
      </c>
      <c r="G116" s="17">
        <f>AVERAGE(C116:F116)</f>
        <v>1.7090458015267167</v>
      </c>
    </row>
    <row r="117" spans="2:7" ht="15">
      <c r="B117" s="40" t="s">
        <v>39</v>
      </c>
      <c r="C117" s="14">
        <v>1.59</v>
      </c>
      <c r="D117" s="17">
        <v>1.816003167898641</v>
      </c>
      <c r="E117" s="40">
        <v>1.75</v>
      </c>
      <c r="F117" s="17">
        <v>1.81</v>
      </c>
      <c r="G117" s="17">
        <f>AVERAGE(C117:F117)</f>
        <v>1.7415007919746603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1.82</v>
      </c>
      <c r="E119" s="40">
        <v>0</v>
      </c>
      <c r="F119" s="17">
        <v>0.79</v>
      </c>
      <c r="G119" s="17">
        <f>AVERAGE(C119:F119)</f>
        <v>0.825</v>
      </c>
    </row>
    <row r="120" spans="2:7" ht="15">
      <c r="B120" s="40" t="s">
        <v>38</v>
      </c>
      <c r="C120" s="14">
        <v>0.98</v>
      </c>
      <c r="D120" s="17">
        <v>1.82</v>
      </c>
      <c r="E120" s="40">
        <v>0</v>
      </c>
      <c r="F120" s="17">
        <v>1.69</v>
      </c>
      <c r="G120" s="17">
        <f>AVERAGE(C120:F120)</f>
        <v>1.1225</v>
      </c>
    </row>
    <row r="121" spans="2:7" ht="15">
      <c r="B121" s="40" t="s">
        <v>39</v>
      </c>
      <c r="C121" s="14">
        <v>0.98</v>
      </c>
      <c r="D121" s="17">
        <v>1.8164000000000002</v>
      </c>
      <c r="E121" s="17">
        <v>1.57</v>
      </c>
      <c r="F121" s="17">
        <v>1.81</v>
      </c>
      <c r="G121" s="17">
        <f>AVERAGE(C121:F121)</f>
        <v>1.5441000000000003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33">
        <v>5.65</v>
      </c>
      <c r="D124" s="32">
        <v>0</v>
      </c>
      <c r="E124" s="32">
        <v>0</v>
      </c>
      <c r="F124" s="24" t="s">
        <v>110</v>
      </c>
      <c r="G124" s="14">
        <f>AVERAGE(C124:F124)</f>
        <v>1.8833333333333335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33">
        <v>1.94</v>
      </c>
      <c r="D126" s="14">
        <v>2.17</v>
      </c>
      <c r="E126" s="14">
        <v>2.280763</v>
      </c>
      <c r="F126" s="15">
        <v>2.33</v>
      </c>
      <c r="G126" s="14">
        <f>AVERAGE(C126:F126)</f>
        <v>2.18019075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360165</v>
      </c>
      <c r="D129" s="41">
        <v>38306</v>
      </c>
      <c r="E129" s="47">
        <v>8552</v>
      </c>
      <c r="F129" s="40">
        <v>341</v>
      </c>
      <c r="G129" s="38">
        <f>SUM(C129:F129)</f>
        <v>407364</v>
      </c>
    </row>
    <row r="130" spans="2:7" ht="15">
      <c r="B130" s="40" t="s">
        <v>46</v>
      </c>
      <c r="C130" s="13">
        <v>183967.449059</v>
      </c>
      <c r="D130" s="13">
        <v>4931.148499</v>
      </c>
      <c r="E130" s="47">
        <v>1136</v>
      </c>
      <c r="F130" s="40">
        <v>45</v>
      </c>
      <c r="G130" s="13">
        <f>SUM(C130:F130)</f>
        <v>190079.597558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574193</v>
      </c>
      <c r="D133" s="41">
        <v>309364</v>
      </c>
      <c r="E133" s="41">
        <v>152052</v>
      </c>
      <c r="F133" s="41">
        <v>434557</v>
      </c>
      <c r="G133" s="38">
        <f>SUM(C133:F133)</f>
        <v>1470166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73253</v>
      </c>
      <c r="D137" s="38">
        <v>8386</v>
      </c>
      <c r="E137" s="38">
        <v>0</v>
      </c>
      <c r="F137" s="47">
        <v>10639</v>
      </c>
      <c r="G137" s="41">
        <f>SUM(C137:F137)</f>
        <v>92278</v>
      </c>
      <c r="H137" s="9"/>
      <c r="I137" s="9"/>
    </row>
    <row r="138" spans="2:9" ht="15">
      <c r="B138" s="40" t="s">
        <v>51</v>
      </c>
      <c r="C138" s="38">
        <v>2192</v>
      </c>
      <c r="D138" s="38">
        <v>2994</v>
      </c>
      <c r="E138" s="38">
        <v>10</v>
      </c>
      <c r="F138" s="47">
        <v>810</v>
      </c>
      <c r="G138" s="41">
        <f>SUM(C138:F138)</f>
        <v>6006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36321</v>
      </c>
      <c r="F141" s="24" t="s">
        <v>110</v>
      </c>
      <c r="G141" s="41">
        <f>SUM(C141:F141)</f>
        <v>36321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71</v>
      </c>
      <c r="D147" s="41">
        <v>203.63636363636363</v>
      </c>
      <c r="E147" s="38">
        <v>2</v>
      </c>
      <c r="F147" s="38">
        <v>57</v>
      </c>
      <c r="G147" s="38">
        <f>SUM(C147:F147)</f>
        <v>333.6363636363636</v>
      </c>
    </row>
    <row r="148" spans="2:7" ht="15">
      <c r="B148" s="40" t="s">
        <v>56</v>
      </c>
      <c r="C148" s="13">
        <v>1.5</v>
      </c>
      <c r="D148" s="13">
        <v>4.051</v>
      </c>
      <c r="E148" s="13">
        <v>0.04</v>
      </c>
      <c r="F148" s="13">
        <v>1.192</v>
      </c>
      <c r="G148" s="13">
        <f>SUM(C148:F148)</f>
        <v>6.783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4</v>
      </c>
      <c r="E151" s="35">
        <v>70</v>
      </c>
      <c r="F151" s="35">
        <v>0</v>
      </c>
      <c r="G151" s="38">
        <f>SUM(C151:F151)</f>
        <v>74</v>
      </c>
      <c r="H151" s="27"/>
    </row>
    <row r="152" spans="2:8" ht="15">
      <c r="B152" s="40" t="s">
        <v>59</v>
      </c>
      <c r="C152" s="40">
        <v>0</v>
      </c>
      <c r="D152" s="13">
        <v>0.205</v>
      </c>
      <c r="E152" s="35">
        <v>1.44</v>
      </c>
      <c r="F152" s="35">
        <v>0</v>
      </c>
      <c r="G152" s="13">
        <f>SUM(C152:F152)</f>
        <v>1.645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152</v>
      </c>
      <c r="E155" s="38">
        <v>0</v>
      </c>
      <c r="F155" s="35">
        <v>11</v>
      </c>
      <c r="G155" s="38">
        <f>SUM(C155:F155)</f>
        <v>163</v>
      </c>
      <c r="H155" s="27"/>
    </row>
    <row r="156" spans="2:8" ht="15">
      <c r="B156" s="40" t="s">
        <v>61</v>
      </c>
      <c r="C156" s="40">
        <v>0</v>
      </c>
      <c r="D156" s="13">
        <v>132.78085700000003</v>
      </c>
      <c r="E156" s="38">
        <v>0</v>
      </c>
      <c r="F156" s="35">
        <v>0.55</v>
      </c>
      <c r="G156" s="13">
        <f>SUM(C156:F156)</f>
        <v>133.33085700000004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71</v>
      </c>
      <c r="D159" s="23">
        <v>359.6363636363636</v>
      </c>
      <c r="E159" s="23">
        <v>72</v>
      </c>
      <c r="F159" s="23">
        <v>68</v>
      </c>
      <c r="G159" s="23">
        <f>SUM(C159:F159)</f>
        <v>570.6363636363636</v>
      </c>
    </row>
    <row r="160" spans="2:7" ht="15">
      <c r="B160" s="22" t="s">
        <v>76</v>
      </c>
      <c r="C160" s="26">
        <v>1.5</v>
      </c>
      <c r="D160" s="26">
        <v>137.03685700000003</v>
      </c>
      <c r="E160" s="26">
        <v>1.48</v>
      </c>
      <c r="F160" s="26">
        <v>1.742</v>
      </c>
      <c r="G160" s="26">
        <f>SUM(C160:F160)</f>
        <v>141.758857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4212</v>
      </c>
      <c r="D163" s="41">
        <v>10571.636786801319</v>
      </c>
      <c r="E163" s="38">
        <v>11041</v>
      </c>
      <c r="F163" s="38">
        <v>72</v>
      </c>
      <c r="G163" s="38">
        <f>SUM(C163:F163)</f>
        <v>25896.63678680132</v>
      </c>
    </row>
    <row r="164" spans="2:7" ht="15">
      <c r="B164" s="18" t="s">
        <v>61</v>
      </c>
      <c r="C164" s="13">
        <v>99.9</v>
      </c>
      <c r="D164" s="13">
        <v>41.404628999999986</v>
      </c>
      <c r="E164" s="13">
        <v>31.8494</v>
      </c>
      <c r="F164" s="13">
        <v>0.25076</v>
      </c>
      <c r="G164" s="13">
        <f>SUM(C164:F164)</f>
        <v>173.404789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195</v>
      </c>
      <c r="D168" s="41">
        <v>1470.2857142857142</v>
      </c>
      <c r="E168" s="38">
        <v>131</v>
      </c>
      <c r="F168" s="41">
        <v>30</v>
      </c>
      <c r="G168" s="38">
        <f>SUM(C168:F168)</f>
        <v>1826.2857142857142</v>
      </c>
    </row>
    <row r="169" spans="2:7" ht="15">
      <c r="B169" s="40" t="s">
        <v>67</v>
      </c>
      <c r="C169" s="13">
        <v>4.8</v>
      </c>
      <c r="D169" s="13">
        <v>33.791843</v>
      </c>
      <c r="E169" s="13">
        <v>2.62</v>
      </c>
      <c r="F169" s="13">
        <v>0.78</v>
      </c>
      <c r="G169" s="13">
        <f>SUM(C169:F169)</f>
        <v>41.991842999999996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2013</v>
      </c>
      <c r="D172" s="41">
        <v>1090</v>
      </c>
      <c r="E172" s="38">
        <v>343</v>
      </c>
      <c r="F172" s="41">
        <v>119</v>
      </c>
      <c r="G172" s="38">
        <f>SUM(C172:F172)</f>
        <v>3565</v>
      </c>
    </row>
    <row r="173" spans="2:7" ht="15">
      <c r="B173" s="40" t="s">
        <v>67</v>
      </c>
      <c r="C173" s="13">
        <v>44.3</v>
      </c>
      <c r="D173" s="13">
        <v>22.89</v>
      </c>
      <c r="E173" s="13">
        <v>6.86</v>
      </c>
      <c r="F173" s="13">
        <v>2.737</v>
      </c>
      <c r="G173" s="13">
        <f>SUM(C173:F173)</f>
        <v>76.78699999999999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158</v>
      </c>
      <c r="D176" s="41">
        <v>378</v>
      </c>
      <c r="E176" s="38">
        <v>220</v>
      </c>
      <c r="F176" s="41">
        <v>37</v>
      </c>
      <c r="G176" s="38">
        <f>SUM(C176:F176)</f>
        <v>793</v>
      </c>
    </row>
    <row r="177" spans="2:7" ht="15">
      <c r="B177" s="40" t="s">
        <v>67</v>
      </c>
      <c r="C177" s="13">
        <v>11</v>
      </c>
      <c r="D177" s="13">
        <v>29.95</v>
      </c>
      <c r="E177" s="13">
        <v>16.039432</v>
      </c>
      <c r="F177" s="13">
        <v>2.397719</v>
      </c>
      <c r="G177" s="13">
        <f>SUM(C177:F177)</f>
        <v>59.38715100000001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400</v>
      </c>
      <c r="D180" s="41">
        <v>2</v>
      </c>
      <c r="E180" s="29">
        <v>0</v>
      </c>
      <c r="F180" s="41">
        <v>8</v>
      </c>
      <c r="G180" s="38">
        <f>SUM(C180:F180)</f>
        <v>410</v>
      </c>
    </row>
    <row r="181" spans="2:7" ht="15">
      <c r="B181" s="40" t="s">
        <v>67</v>
      </c>
      <c r="C181" s="13">
        <v>12</v>
      </c>
      <c r="D181" s="13">
        <v>0.187531</v>
      </c>
      <c r="E181" s="29">
        <v>0</v>
      </c>
      <c r="F181" s="13">
        <v>0.53</v>
      </c>
      <c r="G181" s="13">
        <f>SUM(C181:F181)</f>
        <v>12.717531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2766</v>
      </c>
      <c r="D184" s="23">
        <v>2940.285714285714</v>
      </c>
      <c r="E184" s="23">
        <v>694</v>
      </c>
      <c r="F184" s="23">
        <v>266</v>
      </c>
      <c r="G184" s="23">
        <f>SUM(C184:F184)</f>
        <v>6666.285714285714</v>
      </c>
    </row>
    <row r="185" spans="2:7" ht="15">
      <c r="B185" s="22" t="s">
        <v>79</v>
      </c>
      <c r="C185" s="26">
        <v>72.1</v>
      </c>
      <c r="D185" s="26">
        <v>86.819374</v>
      </c>
      <c r="E185" s="26">
        <v>25.519432000000002</v>
      </c>
      <c r="F185" s="26">
        <v>6.695479</v>
      </c>
      <c r="G185" s="26">
        <f>SUM(C185:F185)</f>
        <v>191.134285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845</v>
      </c>
      <c r="D188" s="41">
        <v>47817.56834254632</v>
      </c>
      <c r="E188" s="38">
        <v>36</v>
      </c>
      <c r="F188" s="36">
        <v>0</v>
      </c>
      <c r="G188" s="38">
        <f>SUM(C188:F188)</f>
        <v>48698.56834254632</v>
      </c>
    </row>
    <row r="189" spans="2:7" ht="15">
      <c r="B189" s="18" t="s">
        <v>94</v>
      </c>
      <c r="C189" s="13">
        <v>5.4</v>
      </c>
      <c r="D189" s="13">
        <v>229.024132</v>
      </c>
      <c r="E189" s="13">
        <v>1.43</v>
      </c>
      <c r="F189" s="36">
        <v>0</v>
      </c>
      <c r="G189" s="13">
        <f>SUM(C189:F189)</f>
        <v>235.85413200000002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7894</v>
      </c>
      <c r="D192" s="39">
        <v>61689.12720726972</v>
      </c>
      <c r="E192" s="39">
        <v>11843</v>
      </c>
      <c r="F192" s="39">
        <v>334</v>
      </c>
      <c r="G192" s="39">
        <f>SUM(C192:F192)</f>
        <v>81760.12720726972</v>
      </c>
    </row>
    <row r="193" spans="2:7" ht="15">
      <c r="B193" s="22" t="s">
        <v>96</v>
      </c>
      <c r="C193" s="26">
        <v>178.9</v>
      </c>
      <c r="D193" s="26">
        <v>494.284992</v>
      </c>
      <c r="E193" s="26">
        <v>60.279</v>
      </c>
      <c r="F193" s="26">
        <v>8.437479</v>
      </c>
      <c r="G193" s="26">
        <f>SUM(C193:F193)</f>
        <v>741.901471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45" sqref="B45:H4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55623</v>
      </c>
      <c r="D6" s="16">
        <v>9434</v>
      </c>
      <c r="E6" s="16">
        <v>12024</v>
      </c>
      <c r="F6" s="16">
        <v>8071</v>
      </c>
      <c r="G6" s="16">
        <f>SUM(C6:F6)</f>
        <v>85152</v>
      </c>
    </row>
    <row r="7" spans="2:7" ht="15">
      <c r="B7" s="40" t="s">
        <v>6</v>
      </c>
      <c r="C7" s="16">
        <v>313</v>
      </c>
      <c r="D7" s="16">
        <v>236</v>
      </c>
      <c r="E7" s="16">
        <v>11</v>
      </c>
      <c r="F7" s="16">
        <v>0</v>
      </c>
      <c r="G7" s="16">
        <f>SUM(C7:F7)</f>
        <v>560</v>
      </c>
    </row>
    <row r="8" spans="2:7" ht="15">
      <c r="B8" s="22" t="s">
        <v>7</v>
      </c>
      <c r="C8" s="31">
        <v>55936</v>
      </c>
      <c r="D8" s="31">
        <v>9670</v>
      </c>
      <c r="E8" s="31">
        <v>12035</v>
      </c>
      <c r="F8" s="31">
        <v>8071</v>
      </c>
      <c r="G8" s="31">
        <f>SUM(C8:F8)</f>
        <v>85712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963313</v>
      </c>
      <c r="D12" s="16">
        <v>528110</v>
      </c>
      <c r="E12" s="21">
        <v>63667</v>
      </c>
      <c r="F12" s="21">
        <v>134143</v>
      </c>
      <c r="G12" s="21">
        <f>SUM(C12:F12)</f>
        <v>1689233</v>
      </c>
    </row>
    <row r="13" spans="2:7" ht="15">
      <c r="B13" s="20" t="s">
        <v>9</v>
      </c>
      <c r="C13" s="16">
        <v>2094074</v>
      </c>
      <c r="D13" s="16">
        <v>162477</v>
      </c>
      <c r="E13" s="21">
        <v>246466</v>
      </c>
      <c r="F13" s="21">
        <v>30570</v>
      </c>
      <c r="G13" s="21">
        <f>SUM(C13:F13)</f>
        <v>2533587</v>
      </c>
    </row>
    <row r="14" spans="2:7" ht="15">
      <c r="B14" s="22" t="s">
        <v>8</v>
      </c>
      <c r="C14" s="23">
        <v>3057387</v>
      </c>
      <c r="D14" s="23">
        <v>945105</v>
      </c>
      <c r="E14" s="23">
        <v>310133</v>
      </c>
      <c r="F14" s="23">
        <v>164713</v>
      </c>
      <c r="G14" s="23">
        <f>SUM(C14:F14)</f>
        <v>4477338</v>
      </c>
    </row>
    <row r="15" spans="2:7" ht="15">
      <c r="B15" s="22" t="s">
        <v>90</v>
      </c>
      <c r="C15" s="23">
        <v>397613</v>
      </c>
      <c r="D15" s="23">
        <v>130486</v>
      </c>
      <c r="E15" s="23">
        <v>2652</v>
      </c>
      <c r="F15" s="23">
        <v>0</v>
      </c>
      <c r="G15" s="23">
        <f>SUM(C15:F15)</f>
        <v>530751</v>
      </c>
    </row>
    <row r="16" spans="2:7" ht="15">
      <c r="B16" s="22" t="s">
        <v>34</v>
      </c>
      <c r="C16" s="23">
        <v>3455000</v>
      </c>
      <c r="D16" s="23">
        <v>1075591</v>
      </c>
      <c r="E16" s="23">
        <v>312785</v>
      </c>
      <c r="F16" s="23">
        <v>164713</v>
      </c>
      <c r="G16" s="23">
        <f>SUM(C16:F16)</f>
        <v>5008089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4539</v>
      </c>
      <c r="D19" s="38">
        <v>2602</v>
      </c>
      <c r="E19" s="29">
        <v>0</v>
      </c>
      <c r="F19" s="29">
        <v>0</v>
      </c>
      <c r="G19" s="29">
        <f>SUM(C19:F19)</f>
        <v>7141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3459539</v>
      </c>
      <c r="D21" s="23">
        <v>1078193</v>
      </c>
      <c r="E21" s="23">
        <v>312785</v>
      </c>
      <c r="F21" s="23">
        <v>164713</v>
      </c>
      <c r="G21" s="23">
        <f>SUM(C21:F21)</f>
        <v>5015230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439469</v>
      </c>
      <c r="D24" s="23">
        <v>256640</v>
      </c>
      <c r="E24" s="23">
        <v>128153</v>
      </c>
      <c r="F24" s="23">
        <v>23624</v>
      </c>
      <c r="G24" s="23">
        <f>SUM(C24:F24)</f>
        <v>847886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3899008</v>
      </c>
      <c r="D27" s="23">
        <v>1334833</v>
      </c>
      <c r="E27" s="23">
        <v>440938</v>
      </c>
      <c r="F27" s="23">
        <v>188337</v>
      </c>
      <c r="G27" s="23">
        <f>SUM(C27:F27)</f>
        <v>5863116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1393370</v>
      </c>
      <c r="D30" s="41">
        <v>254087</v>
      </c>
      <c r="E30" s="38">
        <v>130296</v>
      </c>
      <c r="F30" s="41">
        <v>19294</v>
      </c>
      <c r="G30" s="41">
        <f>SUM(C30:F30)</f>
        <v>1797047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2333011864696</v>
      </c>
      <c r="D33" s="41">
        <v>454234972874</v>
      </c>
      <c r="E33" s="41">
        <v>195460249606</v>
      </c>
      <c r="F33" s="41">
        <v>68820504590</v>
      </c>
      <c r="G33" s="41">
        <f>SUM(C33:F33)</f>
        <v>3051527591766</v>
      </c>
    </row>
    <row r="34" spans="2:7" ht="15">
      <c r="B34" s="40" t="s">
        <v>103</v>
      </c>
      <c r="C34" s="41">
        <v>114138159657</v>
      </c>
      <c r="D34" s="41">
        <f>211017*D24</f>
        <v>54155402880</v>
      </c>
      <c r="E34" s="41">
        <v>20432546400</v>
      </c>
      <c r="F34" s="41">
        <v>2984433100</v>
      </c>
      <c r="G34" s="41">
        <f>SUM(C34:F34)</f>
        <v>191710542037</v>
      </c>
    </row>
    <row r="35" spans="2:7" ht="15">
      <c r="B35" s="22" t="s">
        <v>104</v>
      </c>
      <c r="C35" s="23">
        <v>2447150024353</v>
      </c>
      <c r="D35" s="23">
        <v>454235183891</v>
      </c>
      <c r="E35" s="23">
        <v>215892796006</v>
      </c>
      <c r="F35" s="23">
        <v>71804937690</v>
      </c>
      <c r="G35" s="23">
        <f>SUM(C35:F35)</f>
        <v>3189082941940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325694</v>
      </c>
      <c r="D39" s="38">
        <v>146566</v>
      </c>
      <c r="E39" s="38">
        <v>72078</v>
      </c>
      <c r="F39" s="38">
        <v>20624</v>
      </c>
      <c r="G39" s="38">
        <f>SUM(C39:F39)</f>
        <v>564962</v>
      </c>
      <c r="H39" s="9"/>
      <c r="I39" s="9"/>
    </row>
    <row r="40" spans="2:9" ht="15">
      <c r="B40" s="40" t="s">
        <v>17</v>
      </c>
      <c r="C40" s="38">
        <v>1641</v>
      </c>
      <c r="D40" s="13">
        <v>680.1069349999999</v>
      </c>
      <c r="E40" s="38">
        <v>373</v>
      </c>
      <c r="F40" s="13">
        <v>115.632554</v>
      </c>
      <c r="G40" s="13">
        <f>SUM(C40:F40)</f>
        <v>2809.7394889999996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123</v>
      </c>
      <c r="D43" s="38">
        <v>44</v>
      </c>
      <c r="E43" s="38">
        <v>38</v>
      </c>
      <c r="F43" s="38">
        <v>3</v>
      </c>
      <c r="G43" s="38">
        <f>SUM(C43:F43)</f>
        <v>208</v>
      </c>
      <c r="H43" s="9"/>
      <c r="I43" s="9"/>
    </row>
    <row r="44" spans="2:9" ht="15">
      <c r="B44" s="40" t="s">
        <v>20</v>
      </c>
      <c r="C44" s="13">
        <v>1.4</v>
      </c>
      <c r="D44" s="13">
        <v>0.544909</v>
      </c>
      <c r="E44" s="13">
        <v>0.4</v>
      </c>
      <c r="F44" s="13">
        <v>0.106535</v>
      </c>
      <c r="G44" s="13">
        <f>SUM(C44:F44)</f>
        <v>2.451444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107614</v>
      </c>
      <c r="D47" s="41">
        <v>57998</v>
      </c>
      <c r="E47" s="41">
        <v>11945</v>
      </c>
      <c r="F47" s="41">
        <v>9477</v>
      </c>
      <c r="G47" s="41">
        <f>SUM(C47:F47)</f>
        <v>187034</v>
      </c>
      <c r="H47" s="9"/>
      <c r="I47" s="9"/>
    </row>
    <row r="48" spans="2:9" ht="15">
      <c r="B48" s="40" t="s">
        <v>23</v>
      </c>
      <c r="C48" s="41">
        <v>41502</v>
      </c>
      <c r="D48" s="13">
        <v>12685.961733999999</v>
      </c>
      <c r="E48" s="13">
        <v>4673.145</v>
      </c>
      <c r="F48" s="13">
        <v>1525.21</v>
      </c>
      <c r="G48" s="13">
        <f>SUM(C48:F48)</f>
        <v>60386.316734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138245</v>
      </c>
      <c r="D54" s="41">
        <v>9999</v>
      </c>
      <c r="E54" s="41">
        <v>4040</v>
      </c>
      <c r="F54" s="41">
        <v>1384</v>
      </c>
      <c r="G54" s="41">
        <f aca="true" t="shared" si="0" ref="G54:G70">SUM(C54:F54)</f>
        <v>153668</v>
      </c>
    </row>
    <row r="55" spans="2:7" ht="15">
      <c r="B55" s="40" t="s">
        <v>26</v>
      </c>
      <c r="C55" s="41">
        <v>62091.180903</v>
      </c>
      <c r="D55" s="41">
        <v>19068.25445200006</v>
      </c>
      <c r="E55" s="41">
        <v>5416.256166</v>
      </c>
      <c r="F55" s="41">
        <v>1600</v>
      </c>
      <c r="G55" s="41">
        <f t="shared" si="0"/>
        <v>88175.69152100006</v>
      </c>
    </row>
    <row r="56" spans="2:7" ht="15">
      <c r="B56" s="40" t="s">
        <v>27</v>
      </c>
      <c r="C56" s="41">
        <v>10.4981952331007</v>
      </c>
      <c r="D56" s="41">
        <v>42.91108014699153</v>
      </c>
      <c r="E56" s="41">
        <v>26</v>
      </c>
      <c r="F56" s="41">
        <v>22</v>
      </c>
      <c r="G56" s="41">
        <f>AVERAGE(C56:F56)</f>
        <v>25.352318845023056</v>
      </c>
    </row>
    <row r="57" spans="2:7" ht="15">
      <c r="B57" s="40" t="s">
        <v>28</v>
      </c>
      <c r="C57" s="41">
        <v>726003</v>
      </c>
      <c r="D57" s="41">
        <v>206025.7347459782</v>
      </c>
      <c r="E57" s="41">
        <v>76325</v>
      </c>
      <c r="F57" s="41">
        <v>25255</v>
      </c>
      <c r="G57" s="41">
        <f t="shared" si="0"/>
        <v>1033608.7347459781</v>
      </c>
    </row>
    <row r="58" spans="2:7" ht="15">
      <c r="B58" s="40" t="s">
        <v>108</v>
      </c>
      <c r="C58" s="13">
        <v>1115959.277974</v>
      </c>
      <c r="D58" s="13">
        <v>296583.4420279447</v>
      </c>
      <c r="E58" s="41">
        <v>87159</v>
      </c>
      <c r="F58" s="41">
        <v>28260</v>
      </c>
      <c r="G58" s="13">
        <f t="shared" si="0"/>
        <v>1527961.7200019448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41"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2.078516</v>
      </c>
      <c r="E64" s="24">
        <v>0</v>
      </c>
      <c r="F64" s="24">
        <v>0</v>
      </c>
      <c r="G64" s="41">
        <f t="shared" si="0"/>
        <v>2.078516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7905</v>
      </c>
      <c r="D66" s="38">
        <v>4214</v>
      </c>
      <c r="E66" s="38">
        <v>2783</v>
      </c>
      <c r="F66" s="38">
        <v>78</v>
      </c>
      <c r="G66" s="38">
        <f t="shared" si="0"/>
        <v>14980</v>
      </c>
    </row>
    <row r="67" spans="2:7" ht="15">
      <c r="B67" s="40" t="s">
        <v>26</v>
      </c>
      <c r="C67" s="38">
        <v>4450.655679</v>
      </c>
      <c r="D67" s="38">
        <v>4089.993060000013</v>
      </c>
      <c r="E67" s="38">
        <v>2239.183967</v>
      </c>
      <c r="F67" s="38">
        <v>28</v>
      </c>
      <c r="G67" s="38">
        <f t="shared" si="0"/>
        <v>10807.832706000012</v>
      </c>
    </row>
    <row r="68" spans="2:7" ht="15">
      <c r="B68" s="40" t="s">
        <v>27</v>
      </c>
      <c r="C68" s="38">
        <v>32.2237824161923</v>
      </c>
      <c r="D68" s="38">
        <v>51.65719777187103</v>
      </c>
      <c r="E68" s="38">
        <v>43</v>
      </c>
      <c r="F68" s="38">
        <v>52</v>
      </c>
      <c r="G68" s="38">
        <f>AVERAGE(C68:F68)</f>
        <v>44.72024504701584</v>
      </c>
    </row>
    <row r="69" spans="2:7" ht="15">
      <c r="B69" s="40" t="s">
        <v>28</v>
      </c>
      <c r="C69" s="38">
        <v>133708</v>
      </c>
      <c r="D69" s="38">
        <v>134306.2652540218</v>
      </c>
      <c r="E69" s="38">
        <v>48006</v>
      </c>
      <c r="F69" s="38">
        <v>8036</v>
      </c>
      <c r="G69" s="38">
        <f t="shared" si="0"/>
        <v>324056.2652540218</v>
      </c>
    </row>
    <row r="70" spans="2:7" ht="15">
      <c r="B70" s="40" t="s">
        <v>108</v>
      </c>
      <c r="C70" s="13">
        <v>91696.236682</v>
      </c>
      <c r="D70" s="13">
        <v>95677.38273605528</v>
      </c>
      <c r="E70" s="38">
        <v>28494</v>
      </c>
      <c r="F70" s="38">
        <v>2020</v>
      </c>
      <c r="G70" s="13">
        <f t="shared" si="0"/>
        <v>217887.61941805528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146150</v>
      </c>
      <c r="D72" s="23">
        <v>14213</v>
      </c>
      <c r="E72" s="23">
        <v>6823</v>
      </c>
      <c r="F72" s="23">
        <v>1462</v>
      </c>
      <c r="G72" s="23">
        <f>SUM(C72:F72)</f>
        <v>168648</v>
      </c>
    </row>
    <row r="73" spans="2:7" ht="15">
      <c r="B73" s="22" t="s">
        <v>26</v>
      </c>
      <c r="C73" s="23">
        <v>66541.836582</v>
      </c>
      <c r="D73" s="23">
        <v>23158.24751200007</v>
      </c>
      <c r="E73" s="23">
        <v>7655.440133</v>
      </c>
      <c r="F73" s="23">
        <v>1628</v>
      </c>
      <c r="G73" s="26">
        <f>SUM(C73:F73)</f>
        <v>98983.52422700007</v>
      </c>
    </row>
    <row r="74" spans="2:7" ht="15">
      <c r="B74" s="22" t="s">
        <v>27</v>
      </c>
      <c r="C74" s="23">
        <v>21.3609888246465</v>
      </c>
      <c r="D74" s="23">
        <v>31.522759306287522</v>
      </c>
      <c r="E74" s="23">
        <v>33</v>
      </c>
      <c r="F74" s="23">
        <v>24</v>
      </c>
      <c r="G74" s="23">
        <f>AVERAGE(C74:F74)</f>
        <v>27.470937032733506</v>
      </c>
    </row>
    <row r="75" spans="2:7" ht="15">
      <c r="B75" s="22" t="s">
        <v>28</v>
      </c>
      <c r="C75" s="23">
        <v>859711</v>
      </c>
      <c r="D75" s="23">
        <v>340333</v>
      </c>
      <c r="E75" s="23">
        <v>124331</v>
      </c>
      <c r="F75" s="23">
        <v>33291</v>
      </c>
      <c r="G75" s="23">
        <f>SUM(C75:F75)</f>
        <v>1357666</v>
      </c>
    </row>
    <row r="76" spans="2:7" ht="15">
      <c r="B76" s="22" t="s">
        <v>108</v>
      </c>
      <c r="C76" s="26">
        <v>1207655.514656</v>
      </c>
      <c r="D76" s="26">
        <v>392262.90327999997</v>
      </c>
      <c r="E76" s="23">
        <v>115653</v>
      </c>
      <c r="F76" s="23">
        <v>30280</v>
      </c>
      <c r="G76" s="26">
        <f>SUM(C76:F76)</f>
        <v>1745851.417936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4</v>
      </c>
      <c r="D80" s="24">
        <v>0</v>
      </c>
      <c r="E80" s="24">
        <v>0</v>
      </c>
      <c r="F80" s="24" t="s">
        <v>110</v>
      </c>
      <c r="G80" s="24">
        <f>SUM(C80:F80)</f>
        <v>4</v>
      </c>
    </row>
    <row r="81" spans="2:7" ht="15">
      <c r="B81" s="40" t="s">
        <v>26</v>
      </c>
      <c r="C81" s="30">
        <v>100.651671</v>
      </c>
      <c r="D81" s="30">
        <v>0</v>
      </c>
      <c r="E81" s="24">
        <v>0</v>
      </c>
      <c r="F81" s="30" t="s">
        <v>110</v>
      </c>
      <c r="G81" s="30">
        <f>SUM(C81:F81)</f>
        <v>100.651671</v>
      </c>
    </row>
    <row r="82" spans="2:7" ht="15">
      <c r="B82" s="40" t="s">
        <v>27</v>
      </c>
      <c r="C82" s="30">
        <v>261</v>
      </c>
      <c r="D82" s="30">
        <v>0</v>
      </c>
      <c r="E82" s="24">
        <v>0</v>
      </c>
      <c r="F82" s="30" t="s">
        <v>110</v>
      </c>
      <c r="G82" s="30">
        <f>AVERAGE(C82:F82)</f>
        <v>87</v>
      </c>
    </row>
    <row r="83" spans="2:7" ht="15">
      <c r="B83" s="40" t="s">
        <v>28</v>
      </c>
      <c r="C83" s="30">
        <v>1106</v>
      </c>
      <c r="D83" s="30">
        <v>148</v>
      </c>
      <c r="E83" s="30">
        <v>7</v>
      </c>
      <c r="F83" s="30">
        <v>1</v>
      </c>
      <c r="G83" s="30">
        <f>SUM(C83:F83)</f>
        <v>1262</v>
      </c>
    </row>
    <row r="84" spans="2:7" ht="15">
      <c r="B84" s="40" t="s">
        <v>108</v>
      </c>
      <c r="C84" s="13">
        <v>21776.731959</v>
      </c>
      <c r="D84" s="13">
        <v>1822.155329</v>
      </c>
      <c r="E84" s="30">
        <v>90</v>
      </c>
      <c r="F84" s="13">
        <v>15.646842</v>
      </c>
      <c r="G84" s="13">
        <f>SUM(C84:F84)</f>
        <v>23704.53413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214.645107</v>
      </c>
      <c r="D96" s="24">
        <v>0</v>
      </c>
      <c r="E96" s="24">
        <v>0</v>
      </c>
      <c r="F96" s="24" t="s">
        <v>110</v>
      </c>
      <c r="G96" s="13">
        <f>SUM(C96:F96)</f>
        <v>214.645107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4</v>
      </c>
      <c r="D98" s="22">
        <v>0</v>
      </c>
      <c r="E98" s="23">
        <v>0</v>
      </c>
      <c r="F98" s="25" t="s">
        <v>110</v>
      </c>
      <c r="G98" s="23">
        <f>SUM(C98:F98)</f>
        <v>4</v>
      </c>
    </row>
    <row r="99" spans="2:7" ht="15">
      <c r="B99" s="22" t="s">
        <v>26</v>
      </c>
      <c r="C99" s="23">
        <v>100.651671</v>
      </c>
      <c r="D99" s="22">
        <v>0</v>
      </c>
      <c r="E99" s="23">
        <v>0</v>
      </c>
      <c r="F99" s="25" t="s">
        <v>110</v>
      </c>
      <c r="G99" s="26">
        <f>SUM(C99:F99)</f>
        <v>100.651671</v>
      </c>
    </row>
    <row r="100" spans="2:7" ht="15">
      <c r="B100" s="22" t="s">
        <v>27</v>
      </c>
      <c r="C100" s="23">
        <v>130.5</v>
      </c>
      <c r="D100" s="22">
        <v>0</v>
      </c>
      <c r="E100" s="23">
        <v>0</v>
      </c>
      <c r="F100" s="25" t="s">
        <v>110</v>
      </c>
      <c r="G100" s="23">
        <f>AVERAGE(C100:F100)</f>
        <v>43.5</v>
      </c>
    </row>
    <row r="101" spans="2:7" ht="15">
      <c r="B101" s="22" t="s">
        <v>28</v>
      </c>
      <c r="C101" s="23">
        <v>1121</v>
      </c>
      <c r="D101" s="22">
        <v>148</v>
      </c>
      <c r="E101" s="22">
        <v>7</v>
      </c>
      <c r="F101" s="34">
        <v>1</v>
      </c>
      <c r="G101" s="23">
        <f>SUM(C101:F101)</f>
        <v>1277</v>
      </c>
    </row>
    <row r="102" spans="2:7" ht="15">
      <c r="B102" s="22" t="s">
        <v>108</v>
      </c>
      <c r="C102" s="26">
        <v>21991.377066</v>
      </c>
      <c r="D102" s="26">
        <v>1822.155329</v>
      </c>
      <c r="E102" s="22">
        <v>90</v>
      </c>
      <c r="F102" s="26">
        <v>15.646842</v>
      </c>
      <c r="G102" s="26">
        <f>SUM(C102:F102)</f>
        <v>23919.179237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2.08</v>
      </c>
      <c r="D106" s="17">
        <v>2.7630769230768752</v>
      </c>
      <c r="E106" s="17">
        <v>2.74</v>
      </c>
      <c r="F106" s="17">
        <v>2.09</v>
      </c>
      <c r="G106" s="17">
        <f>AVERAGE(C106:F106)</f>
        <v>2.418269230769219</v>
      </c>
    </row>
    <row r="107" spans="2:7" ht="15">
      <c r="B107" s="40" t="s">
        <v>38</v>
      </c>
      <c r="C107" s="14">
        <v>2.08</v>
      </c>
      <c r="D107" s="17">
        <v>2.6177937995674134</v>
      </c>
      <c r="E107" s="40">
        <v>2.58</v>
      </c>
      <c r="F107" s="17">
        <v>2.09</v>
      </c>
      <c r="G107" s="17">
        <f>AVERAGE(C107:F107)</f>
        <v>2.3419484498918535</v>
      </c>
    </row>
    <row r="108" spans="2:7" ht="15">
      <c r="B108" s="40" t="s">
        <v>39</v>
      </c>
      <c r="C108" s="14">
        <v>2.08</v>
      </c>
      <c r="D108" s="17">
        <v>2.4886224066390366</v>
      </c>
      <c r="E108" s="40">
        <v>2.42</v>
      </c>
      <c r="F108" s="17">
        <v>2.39</v>
      </c>
      <c r="G108" s="17">
        <f>AVERAGE(C108:F108)</f>
        <v>2.3446556016597593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1.8</v>
      </c>
      <c r="D110" s="17">
        <v>1.8599999999999999</v>
      </c>
      <c r="E110" s="40">
        <v>1.82</v>
      </c>
      <c r="F110" s="17">
        <v>1.85</v>
      </c>
      <c r="G110" s="17">
        <f>AVERAGE(C110:F110)</f>
        <v>1.8325</v>
      </c>
    </row>
    <row r="111" spans="2:7" ht="15">
      <c r="B111" s="40" t="s">
        <v>38</v>
      </c>
      <c r="C111" s="14">
        <v>1.8</v>
      </c>
      <c r="D111" s="17">
        <v>1.8599999999999999</v>
      </c>
      <c r="E111" s="40">
        <v>1.82</v>
      </c>
      <c r="F111" s="17">
        <v>1.85</v>
      </c>
      <c r="G111" s="17">
        <f>AVERAGE(C111:F111)</f>
        <v>1.8325</v>
      </c>
    </row>
    <row r="112" spans="2:7" ht="15">
      <c r="B112" s="40" t="s">
        <v>39</v>
      </c>
      <c r="C112" s="14">
        <v>1.8</v>
      </c>
      <c r="D112" s="17">
        <v>1.8600000000000116</v>
      </c>
      <c r="E112" s="17">
        <v>1.82</v>
      </c>
      <c r="F112" s="17">
        <v>1.85</v>
      </c>
      <c r="G112" s="17">
        <f>AVERAGE(C112:F112)</f>
        <v>1.8325000000000031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1.59</v>
      </c>
      <c r="D115" s="17">
        <v>1.8199999999999943</v>
      </c>
      <c r="E115" s="17">
        <v>1.78</v>
      </c>
      <c r="F115" s="17">
        <v>1.65</v>
      </c>
      <c r="G115" s="17">
        <f>AVERAGE(C115:F115)</f>
        <v>1.7099999999999986</v>
      </c>
    </row>
    <row r="116" spans="2:7" ht="15">
      <c r="B116" s="40" t="s">
        <v>38</v>
      </c>
      <c r="C116" s="14">
        <v>1.59</v>
      </c>
      <c r="D116" s="17">
        <v>1.8199999999999994</v>
      </c>
      <c r="E116" s="40">
        <v>1.78</v>
      </c>
      <c r="F116" s="17">
        <v>1.69</v>
      </c>
      <c r="G116" s="17">
        <f>AVERAGE(C116:F116)</f>
        <v>1.7199999999999998</v>
      </c>
    </row>
    <row r="117" spans="2:7" ht="15">
      <c r="B117" s="40" t="s">
        <v>39</v>
      </c>
      <c r="C117" s="14">
        <v>1.59</v>
      </c>
      <c r="D117" s="17">
        <v>1.8200000000000667</v>
      </c>
      <c r="E117" s="40">
        <v>1.78</v>
      </c>
      <c r="F117" s="17">
        <v>1.8</v>
      </c>
      <c r="G117" s="17">
        <f>AVERAGE(C117:F117)</f>
        <v>1.7475000000000167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0.98</v>
      </c>
      <c r="D119" s="17">
        <v>1.82</v>
      </c>
      <c r="E119" s="40">
        <v>0</v>
      </c>
      <c r="F119" s="17">
        <v>0.79</v>
      </c>
      <c r="G119" s="17">
        <f>AVERAGE(C119:F119)</f>
        <v>0.8975</v>
      </c>
    </row>
    <row r="120" spans="2:7" ht="15">
      <c r="B120" s="40" t="s">
        <v>38</v>
      </c>
      <c r="C120" s="14">
        <v>0.98</v>
      </c>
      <c r="D120" s="17">
        <v>1.82</v>
      </c>
      <c r="E120" s="40">
        <v>0</v>
      </c>
      <c r="F120" s="17">
        <v>1.69</v>
      </c>
      <c r="G120" s="17">
        <f>AVERAGE(C120:F120)</f>
        <v>1.1225</v>
      </c>
    </row>
    <row r="121" spans="2:7" ht="15">
      <c r="B121" s="40" t="s">
        <v>39</v>
      </c>
      <c r="C121" s="14">
        <v>0.98</v>
      </c>
      <c r="D121" s="17">
        <v>1.82</v>
      </c>
      <c r="E121" s="17">
        <v>1.78</v>
      </c>
      <c r="F121" s="17">
        <v>1.8</v>
      </c>
      <c r="G121" s="17">
        <f>AVERAGE(C121:F121)</f>
        <v>1.595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4">
        <v>5.64822760123953</v>
      </c>
      <c r="D124" s="32">
        <v>0</v>
      </c>
      <c r="E124" s="32">
        <v>0</v>
      </c>
      <c r="F124" s="24" t="s">
        <v>110</v>
      </c>
      <c r="G124" s="14">
        <f>AVERAGE(C124:F124)</f>
        <v>1.8827425337465098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33">
        <v>1.93</v>
      </c>
      <c r="D126" s="14">
        <v>2.170219</v>
      </c>
      <c r="E126" s="46">
        <v>2.2797</v>
      </c>
      <c r="F126" s="15">
        <v>2.32</v>
      </c>
      <c r="G126" s="14">
        <f>AVERAGE(C126:F126)</f>
        <v>2.17497975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360601</v>
      </c>
      <c r="D129" s="41">
        <v>38321</v>
      </c>
      <c r="E129" s="38">
        <v>8551</v>
      </c>
      <c r="F129" s="40">
        <v>341</v>
      </c>
      <c r="G129" s="38">
        <f>SUM(C129:F129)</f>
        <v>407814</v>
      </c>
    </row>
    <row r="130" spans="2:7" ht="15">
      <c r="B130" s="40" t="s">
        <v>46</v>
      </c>
      <c r="C130" s="13">
        <v>186210.320731</v>
      </c>
      <c r="D130" s="41">
        <v>4807.150382</v>
      </c>
      <c r="E130" s="38">
        <v>1133</v>
      </c>
      <c r="F130" s="40">
        <v>46</v>
      </c>
      <c r="G130" s="13">
        <f>SUM(C130:F130)</f>
        <v>192196.471113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575061</v>
      </c>
      <c r="D133" s="41">
        <v>306010</v>
      </c>
      <c r="E133" s="41">
        <v>170384</v>
      </c>
      <c r="F133" s="41">
        <v>429776</v>
      </c>
      <c r="G133" s="38">
        <f>SUM(C133:F133)</f>
        <v>1481231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73580</v>
      </c>
      <c r="D137" s="38">
        <v>7465</v>
      </c>
      <c r="E137" s="38">
        <v>0</v>
      </c>
      <c r="F137" s="47">
        <v>10577</v>
      </c>
      <c r="G137" s="41">
        <f>SUM(C137:F137)</f>
        <v>91622</v>
      </c>
      <c r="H137" s="9"/>
      <c r="I137" s="9"/>
    </row>
    <row r="138" spans="2:9" ht="15">
      <c r="B138" s="40" t="s">
        <v>51</v>
      </c>
      <c r="C138" s="38">
        <v>2061</v>
      </c>
      <c r="D138" s="38">
        <v>2909</v>
      </c>
      <c r="E138" s="38">
        <v>10</v>
      </c>
      <c r="F138" s="47">
        <v>696</v>
      </c>
      <c r="G138" s="41">
        <f>SUM(C138:F138)</f>
        <v>5676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38263</v>
      </c>
      <c r="F141" s="24" t="s">
        <v>110</v>
      </c>
      <c r="G141" s="41">
        <f>SUM(C141:F141)</f>
        <v>38263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68</v>
      </c>
      <c r="D147" s="41">
        <v>159</v>
      </c>
      <c r="E147" s="38">
        <v>2</v>
      </c>
      <c r="F147" s="38">
        <v>185</v>
      </c>
      <c r="G147" s="38">
        <f>SUM(C147:F147)</f>
        <v>414</v>
      </c>
    </row>
    <row r="148" spans="2:7" ht="15">
      <c r="B148" s="40" t="s">
        <v>56</v>
      </c>
      <c r="C148" s="13">
        <v>1.43</v>
      </c>
      <c r="D148" s="13">
        <v>3.298</v>
      </c>
      <c r="E148" s="13">
        <v>0.04</v>
      </c>
      <c r="F148" s="13">
        <v>4.503</v>
      </c>
      <c r="G148" s="13">
        <f>SUM(C148:F148)</f>
        <v>9.271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3</v>
      </c>
      <c r="E151" s="35">
        <v>30</v>
      </c>
      <c r="F151" s="35">
        <v>0</v>
      </c>
      <c r="G151" s="38">
        <f>SUM(C151:F151)</f>
        <v>33</v>
      </c>
      <c r="H151" s="27"/>
    </row>
    <row r="152" spans="2:8" ht="15">
      <c r="B152" s="40" t="s">
        <v>59</v>
      </c>
      <c r="C152" s="40">
        <v>0</v>
      </c>
      <c r="D152" s="40">
        <v>0.17</v>
      </c>
      <c r="E152" s="35">
        <v>0.64</v>
      </c>
      <c r="F152" s="35">
        <v>0</v>
      </c>
      <c r="G152" s="13">
        <f>SUM(C152:F152)</f>
        <v>0.81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132</v>
      </c>
      <c r="E155" s="38">
        <v>0</v>
      </c>
      <c r="F155" s="35">
        <v>29</v>
      </c>
      <c r="G155" s="38">
        <f>SUM(C155:F155)</f>
        <v>161</v>
      </c>
      <c r="H155" s="27"/>
    </row>
    <row r="156" spans="2:8" ht="15">
      <c r="B156" s="40" t="s">
        <v>61</v>
      </c>
      <c r="C156" s="40">
        <v>0</v>
      </c>
      <c r="D156" s="13">
        <v>11.493472</v>
      </c>
      <c r="E156" s="38">
        <v>0</v>
      </c>
      <c r="F156" s="13">
        <v>0.08613</v>
      </c>
      <c r="G156" s="13">
        <f>SUM(C156:F156)</f>
        <v>11.579602000000001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68</v>
      </c>
      <c r="D159" s="23">
        <v>294</v>
      </c>
      <c r="E159" s="23">
        <v>32</v>
      </c>
      <c r="F159" s="23">
        <v>214</v>
      </c>
      <c r="G159" s="23">
        <f>SUM(C159:F159)</f>
        <v>608</v>
      </c>
    </row>
    <row r="160" spans="2:7" ht="15">
      <c r="B160" s="22" t="s">
        <v>76</v>
      </c>
      <c r="C160" s="26">
        <v>1.43</v>
      </c>
      <c r="D160" s="26">
        <v>14.961472</v>
      </c>
      <c r="E160" s="26">
        <v>0.68</v>
      </c>
      <c r="F160" s="26">
        <v>4.58913</v>
      </c>
      <c r="G160" s="26">
        <f>SUM(C160:F160)</f>
        <v>21.660602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4344</v>
      </c>
      <c r="D163" s="41">
        <v>29341.7650075507</v>
      </c>
      <c r="E163" s="38">
        <v>11480</v>
      </c>
      <c r="F163" s="38">
        <v>69</v>
      </c>
      <c r="G163" s="38">
        <f>SUM(C163:F163)</f>
        <v>45234.7650075507</v>
      </c>
    </row>
    <row r="164" spans="2:7" ht="15">
      <c r="B164" s="18" t="s">
        <v>61</v>
      </c>
      <c r="C164" s="13">
        <v>104.4</v>
      </c>
      <c r="D164" s="13">
        <v>154.170688</v>
      </c>
      <c r="E164" s="13">
        <v>33.235858</v>
      </c>
      <c r="F164" s="13">
        <v>0.259</v>
      </c>
      <c r="G164" s="13">
        <f>SUM(C164:F164)</f>
        <v>292.06554600000004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212</v>
      </c>
      <c r="D168" s="41">
        <v>1631.1904761904761</v>
      </c>
      <c r="E168" s="38">
        <v>160</v>
      </c>
      <c r="F168" s="41">
        <v>41</v>
      </c>
      <c r="G168" s="38">
        <f>SUM(C168:F168)</f>
        <v>2044.1904761904761</v>
      </c>
    </row>
    <row r="169" spans="2:7" ht="15">
      <c r="B169" s="40" t="s">
        <v>67</v>
      </c>
      <c r="C169" s="13">
        <v>5.3</v>
      </c>
      <c r="D169" s="13">
        <v>43.279761</v>
      </c>
      <c r="E169" s="13">
        <v>3.2</v>
      </c>
      <c r="F169" s="13">
        <v>1.066</v>
      </c>
      <c r="G169" s="13">
        <f>SUM(C169:F169)</f>
        <v>52.845761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2101</v>
      </c>
      <c r="D172" s="41">
        <v>1091</v>
      </c>
      <c r="E172" s="38">
        <v>361</v>
      </c>
      <c r="F172" s="41">
        <v>108</v>
      </c>
      <c r="G172" s="38">
        <f>SUM(C172:F172)</f>
        <v>3661</v>
      </c>
    </row>
    <row r="173" spans="2:7" ht="15">
      <c r="B173" s="40" t="s">
        <v>67</v>
      </c>
      <c r="C173" s="13">
        <v>46.2</v>
      </c>
      <c r="D173" s="13">
        <v>22.905</v>
      </c>
      <c r="E173" s="13">
        <v>7.24</v>
      </c>
      <c r="F173" s="13">
        <v>2.484</v>
      </c>
      <c r="G173" s="13">
        <f>SUM(C173:F173)</f>
        <v>78.829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180</v>
      </c>
      <c r="D176" s="41">
        <v>300</v>
      </c>
      <c r="E176" s="38">
        <v>201</v>
      </c>
      <c r="F176" s="41">
        <v>25</v>
      </c>
      <c r="G176" s="38">
        <f>SUM(C176:F176)</f>
        <v>706</v>
      </c>
    </row>
    <row r="177" spans="2:7" ht="15">
      <c r="B177" s="40" t="s">
        <v>67</v>
      </c>
      <c r="C177" s="13">
        <v>12.6</v>
      </c>
      <c r="D177" s="13">
        <v>24.14</v>
      </c>
      <c r="E177" s="13">
        <v>14.546678</v>
      </c>
      <c r="F177" s="13">
        <v>1.65</v>
      </c>
      <c r="G177" s="13">
        <f>SUM(C177:F177)</f>
        <v>52.936678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371</v>
      </c>
      <c r="D180" s="41">
        <v>3</v>
      </c>
      <c r="E180" s="29">
        <v>0</v>
      </c>
      <c r="F180" s="41">
        <v>11</v>
      </c>
      <c r="G180" s="38">
        <f>SUM(C180:F180)</f>
        <v>385</v>
      </c>
    </row>
    <row r="181" spans="2:7" ht="15">
      <c r="B181" s="40" t="s">
        <v>67</v>
      </c>
      <c r="C181" s="13">
        <v>11.42</v>
      </c>
      <c r="D181" s="13">
        <v>0.25</v>
      </c>
      <c r="E181" s="29">
        <v>0</v>
      </c>
      <c r="F181" s="13">
        <v>0.59</v>
      </c>
      <c r="G181" s="13">
        <f>SUM(C181:F181)</f>
        <v>12.26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2864</v>
      </c>
      <c r="D184" s="23">
        <v>3025.190476190476</v>
      </c>
      <c r="E184" s="23">
        <v>722</v>
      </c>
      <c r="F184" s="23">
        <v>254</v>
      </c>
      <c r="G184" s="23">
        <f>SUM(C184:F184)</f>
        <v>6865.190476190476</v>
      </c>
    </row>
    <row r="185" spans="2:7" ht="15">
      <c r="B185" s="22" t="s">
        <v>79</v>
      </c>
      <c r="C185" s="26">
        <v>75.52</v>
      </c>
      <c r="D185" s="26">
        <v>90.574761</v>
      </c>
      <c r="E185" s="26">
        <v>24.986678</v>
      </c>
      <c r="F185" s="26">
        <v>6.049</v>
      </c>
      <c r="G185" s="26">
        <f>SUM(C185:F185)</f>
        <v>197.13043900000002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760</v>
      </c>
      <c r="D188" s="41">
        <v>82028.61150474129</v>
      </c>
      <c r="E188" s="38">
        <v>51</v>
      </c>
      <c r="F188" s="36">
        <v>0</v>
      </c>
      <c r="G188" s="38">
        <f>SUM(C188:F188)</f>
        <v>82839.61150474129</v>
      </c>
    </row>
    <row r="189" spans="2:7" ht="15">
      <c r="B189" s="18" t="s">
        <v>94</v>
      </c>
      <c r="C189" s="13">
        <v>4.55</v>
      </c>
      <c r="D189" s="13">
        <v>319.26126</v>
      </c>
      <c r="E189" s="13">
        <v>2.04</v>
      </c>
      <c r="F189" s="36">
        <v>0</v>
      </c>
      <c r="G189" s="13">
        <f>SUM(C189:F189)</f>
        <v>325.85126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8036</v>
      </c>
      <c r="D192" s="39">
        <v>114689.56698848246</v>
      </c>
      <c r="E192" s="39">
        <v>12285</v>
      </c>
      <c r="F192" s="39">
        <v>468</v>
      </c>
      <c r="G192" s="39">
        <f>SUM(C192:F192)</f>
        <v>135478.56698848246</v>
      </c>
    </row>
    <row r="193" spans="2:7" ht="15">
      <c r="B193" s="22" t="s">
        <v>96</v>
      </c>
      <c r="C193" s="26">
        <v>185.9</v>
      </c>
      <c r="D193" s="26">
        <v>578.968181</v>
      </c>
      <c r="E193" s="26">
        <v>60.942536</v>
      </c>
      <c r="F193" s="26">
        <v>10.63813</v>
      </c>
      <c r="G193" s="26">
        <f>SUM(C193:F193)</f>
        <v>836.448847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70" zoomScaleNormal="70" zoomScalePageLayoutView="0" workbookViewId="0" topLeftCell="A1">
      <selection activeCell="K37" sqref="K37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55791</v>
      </c>
      <c r="D6" s="16">
        <v>9456</v>
      </c>
      <c r="E6" s="16">
        <v>11930</v>
      </c>
      <c r="F6" s="16">
        <v>8022</v>
      </c>
      <c r="G6" s="16">
        <f>SUM(C6:F6)</f>
        <v>85199</v>
      </c>
    </row>
    <row r="7" spans="2:7" ht="15">
      <c r="B7" s="40" t="s">
        <v>6</v>
      </c>
      <c r="C7" s="16">
        <v>314</v>
      </c>
      <c r="D7" s="16">
        <v>231</v>
      </c>
      <c r="E7" s="16">
        <v>11</v>
      </c>
      <c r="F7" s="16">
        <v>0</v>
      </c>
      <c r="G7" s="16">
        <f>SUM(C7:F7)</f>
        <v>556</v>
      </c>
    </row>
    <row r="8" spans="2:7" ht="15">
      <c r="B8" s="22" t="s">
        <v>7</v>
      </c>
      <c r="C8" s="31">
        <v>56105</v>
      </c>
      <c r="D8" s="31">
        <v>9687</v>
      </c>
      <c r="E8" s="31">
        <v>11941</v>
      </c>
      <c r="F8" s="31">
        <v>8022</v>
      </c>
      <c r="G8" s="31">
        <f>SUM(C8:F8)</f>
        <v>85755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967101</v>
      </c>
      <c r="D12" s="16">
        <v>534569</v>
      </c>
      <c r="E12" s="21">
        <v>63308</v>
      </c>
      <c r="F12" s="21">
        <v>135308</v>
      </c>
      <c r="G12" s="21">
        <f>SUM(C12:F12)</f>
        <v>1700286</v>
      </c>
    </row>
    <row r="13" spans="2:7" ht="15">
      <c r="B13" s="20" t="s">
        <v>9</v>
      </c>
      <c r="C13" s="16">
        <v>2172482</v>
      </c>
      <c r="D13" s="16">
        <v>162782</v>
      </c>
      <c r="E13" s="21">
        <v>248668</v>
      </c>
      <c r="F13" s="21">
        <v>30259</v>
      </c>
      <c r="G13" s="21">
        <f>SUM(C13:F13)</f>
        <v>2614191</v>
      </c>
    </row>
    <row r="14" spans="2:7" ht="15">
      <c r="B14" s="22" t="s">
        <v>8</v>
      </c>
      <c r="C14" s="23">
        <v>3139583</v>
      </c>
      <c r="D14" s="23">
        <v>953302</v>
      </c>
      <c r="E14" s="23">
        <v>311976</v>
      </c>
      <c r="F14" s="23">
        <v>165567</v>
      </c>
      <c r="G14" s="23">
        <f>SUM(C14:F14)</f>
        <v>4570428</v>
      </c>
    </row>
    <row r="15" spans="2:7" ht="15">
      <c r="B15" s="22" t="s">
        <v>90</v>
      </c>
      <c r="C15" s="23">
        <v>397540</v>
      </c>
      <c r="D15" s="23">
        <v>131449</v>
      </c>
      <c r="E15" s="23">
        <v>2654</v>
      </c>
      <c r="F15" s="23">
        <v>0</v>
      </c>
      <c r="G15" s="23">
        <f>SUM(C15:F15)</f>
        <v>531643</v>
      </c>
    </row>
    <row r="16" spans="2:7" ht="15">
      <c r="B16" s="22" t="s">
        <v>34</v>
      </c>
      <c r="C16" s="23">
        <v>3537123</v>
      </c>
      <c r="D16" s="23">
        <v>1084751</v>
      </c>
      <c r="E16" s="23">
        <v>314630</v>
      </c>
      <c r="F16" s="23">
        <v>165567</v>
      </c>
      <c r="G16" s="23">
        <f>SUM(C16:F16)</f>
        <v>5102071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4514</v>
      </c>
      <c r="D19" s="38">
        <v>2602</v>
      </c>
      <c r="E19" s="29">
        <v>0</v>
      </c>
      <c r="F19" s="29">
        <v>0</v>
      </c>
      <c r="G19" s="29">
        <f>SUM(C19:F19)</f>
        <v>7116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3541637</v>
      </c>
      <c r="D21" s="23">
        <v>1087353</v>
      </c>
      <c r="E21" s="23">
        <v>314630</v>
      </c>
      <c r="F21" s="23">
        <v>165567</v>
      </c>
      <c r="G21" s="23">
        <f>SUM(C21:F21)</f>
        <v>5109187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440183</v>
      </c>
      <c r="D24" s="23">
        <v>256879</v>
      </c>
      <c r="E24" s="23">
        <v>128138</v>
      </c>
      <c r="F24" s="23">
        <v>23261</v>
      </c>
      <c r="G24" s="23">
        <f>SUM(C24:F24)</f>
        <v>848461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3981820</v>
      </c>
      <c r="D27" s="23">
        <v>1344232</v>
      </c>
      <c r="E27" s="23">
        <v>442768</v>
      </c>
      <c r="F27" s="23">
        <v>188828</v>
      </c>
      <c r="G27" s="23">
        <f>SUM(C27:F27)</f>
        <v>5957648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1352725</v>
      </c>
      <c r="D30" s="41">
        <v>258949</v>
      </c>
      <c r="E30" s="38">
        <v>128871</v>
      </c>
      <c r="F30" s="41">
        <v>22850</v>
      </c>
      <c r="G30" s="41">
        <f>SUM(C30:F30)</f>
        <v>1763395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2412030168122</v>
      </c>
      <c r="D33" s="41">
        <v>465386583739</v>
      </c>
      <c r="E33" s="41">
        <v>202057762427</v>
      </c>
      <c r="F33" s="41">
        <v>69983901386</v>
      </c>
      <c r="G33" s="41">
        <f>SUM(C33:F33)</f>
        <v>3149458415674</v>
      </c>
    </row>
    <row r="34" spans="2:7" ht="15">
      <c r="B34" s="40" t="s">
        <v>103</v>
      </c>
      <c r="C34" s="41">
        <v>114315345814</v>
      </c>
      <c r="D34" s="41">
        <f>211241*D24</f>
        <v>54263376839</v>
      </c>
      <c r="E34" s="41">
        <v>20530869300</v>
      </c>
      <c r="F34" s="41">
        <v>2952518000</v>
      </c>
      <c r="G34" s="41">
        <f>SUM(C34:F34)</f>
        <v>192062109953</v>
      </c>
    </row>
    <row r="35" spans="2:7" ht="15">
      <c r="B35" s="22" t="s">
        <v>104</v>
      </c>
      <c r="C35" s="23">
        <v>2526345513936</v>
      </c>
      <c r="D35" s="23">
        <v>465386794980</v>
      </c>
      <c r="E35" s="23">
        <v>222588631727</v>
      </c>
      <c r="F35" s="23">
        <v>72936419386</v>
      </c>
      <c r="G35" s="23">
        <f>SUM(C35:F35)</f>
        <v>3287257360029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355584</v>
      </c>
      <c r="D39" s="38">
        <v>160607</v>
      </c>
      <c r="E39" s="38">
        <v>71863</v>
      </c>
      <c r="F39" s="38">
        <v>20924</v>
      </c>
      <c r="G39" s="38">
        <f>SUM(C39:F39)</f>
        <v>608978</v>
      </c>
      <c r="H39" s="9"/>
      <c r="I39" s="9"/>
    </row>
    <row r="40" spans="2:9" ht="15">
      <c r="B40" s="40" t="s">
        <v>17</v>
      </c>
      <c r="C40" s="38">
        <v>1820</v>
      </c>
      <c r="D40" s="13">
        <v>737.563546</v>
      </c>
      <c r="E40" s="38">
        <v>380</v>
      </c>
      <c r="F40" s="13">
        <v>127.15859</v>
      </c>
      <c r="G40" s="13">
        <f>SUM(C40:F40)</f>
        <v>3064.722136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104</v>
      </c>
      <c r="D43" s="38">
        <v>50</v>
      </c>
      <c r="E43" s="38">
        <v>31</v>
      </c>
      <c r="F43" s="38">
        <v>3</v>
      </c>
      <c r="G43" s="38">
        <f>SUM(C43:F43)</f>
        <v>188</v>
      </c>
      <c r="H43" s="9"/>
      <c r="I43" s="9"/>
    </row>
    <row r="44" spans="2:9" ht="15">
      <c r="B44" s="40" t="s">
        <v>20</v>
      </c>
      <c r="C44" s="13">
        <v>1.2</v>
      </c>
      <c r="D44" s="13">
        <v>0.41428899999999996</v>
      </c>
      <c r="E44" s="13">
        <v>0.5</v>
      </c>
      <c r="F44" s="13">
        <v>0.095444</v>
      </c>
      <c r="G44" s="13">
        <f>SUM(C44:F44)</f>
        <v>2.209733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91153</v>
      </c>
      <c r="D47" s="41">
        <v>50091</v>
      </c>
      <c r="E47" s="41">
        <v>10299</v>
      </c>
      <c r="F47" s="41">
        <v>6470</v>
      </c>
      <c r="G47" s="41">
        <f>SUM(C47:F47)</f>
        <v>158013</v>
      </c>
      <c r="H47" s="9"/>
      <c r="I47" s="9"/>
    </row>
    <row r="48" spans="2:9" ht="15">
      <c r="B48" s="40" t="s">
        <v>23</v>
      </c>
      <c r="C48" s="41">
        <v>36860</v>
      </c>
      <c r="D48" s="13">
        <v>11346.889846999999</v>
      </c>
      <c r="E48" s="13">
        <v>4399.996</v>
      </c>
      <c r="F48" s="13">
        <v>1097.19</v>
      </c>
      <c r="G48" s="13">
        <f>SUM(C48:F48)</f>
        <v>53704.075847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137415</v>
      </c>
      <c r="D54" s="41">
        <v>9067</v>
      </c>
      <c r="E54" s="41">
        <v>4160</v>
      </c>
      <c r="F54" s="41">
        <v>1410</v>
      </c>
      <c r="G54" s="41">
        <f aca="true" t="shared" si="0" ref="G54:G70">SUM(C54:F54)</f>
        <v>152052</v>
      </c>
    </row>
    <row r="55" spans="2:7" ht="15">
      <c r="B55" s="40" t="s">
        <v>26</v>
      </c>
      <c r="C55" s="41">
        <v>65400.472203</v>
      </c>
      <c r="D55" s="41">
        <v>16312.139251000075</v>
      </c>
      <c r="E55" s="41">
        <v>5399.618032</v>
      </c>
      <c r="F55" s="41">
        <v>1599</v>
      </c>
      <c r="G55" s="41">
        <f t="shared" si="0"/>
        <v>88711.22948600007</v>
      </c>
    </row>
    <row r="56" spans="2:7" ht="15">
      <c r="B56" s="40" t="s">
        <v>27</v>
      </c>
      <c r="C56" s="41">
        <v>10.8172470254339</v>
      </c>
      <c r="D56" s="41">
        <v>41.14820451438471</v>
      </c>
      <c r="E56" s="41">
        <v>25</v>
      </c>
      <c r="F56" s="41">
        <v>22</v>
      </c>
      <c r="G56" s="41">
        <f>AVERAGE(C56:F56)</f>
        <v>24.741362884954654</v>
      </c>
    </row>
    <row r="57" spans="2:7" ht="15">
      <c r="B57" s="40" t="s">
        <v>28</v>
      </c>
      <c r="C57" s="41">
        <v>729794</v>
      </c>
      <c r="D57" s="41">
        <v>204767.63918768862</v>
      </c>
      <c r="E57" s="41">
        <v>76031</v>
      </c>
      <c r="F57" s="41">
        <v>25427</v>
      </c>
      <c r="G57" s="41">
        <f t="shared" si="0"/>
        <v>1036019.6391876886</v>
      </c>
    </row>
    <row r="58" spans="2:7" ht="15">
      <c r="B58" s="40" t="s">
        <v>108</v>
      </c>
      <c r="C58" s="14">
        <v>1138483.12814</v>
      </c>
      <c r="D58" s="14">
        <v>299616.88176176697</v>
      </c>
      <c r="E58" s="14">
        <v>87585.290425</v>
      </c>
      <c r="F58" s="41">
        <v>28667</v>
      </c>
      <c r="G58" s="14">
        <f t="shared" si="0"/>
        <v>1554352.300326767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40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40">
        <v>0</v>
      </c>
      <c r="D61" s="40">
        <v>0</v>
      </c>
      <c r="E61" s="24">
        <v>0</v>
      </c>
      <c r="F61" s="24">
        <v>0</v>
      </c>
      <c r="G61" s="40">
        <v>0</v>
      </c>
    </row>
    <row r="62" spans="2:7" ht="15">
      <c r="B62" s="40" t="s">
        <v>27</v>
      </c>
      <c r="C62" s="18">
        <v>0</v>
      </c>
      <c r="D62" s="18">
        <v>0</v>
      </c>
      <c r="E62" s="24">
        <v>0</v>
      </c>
      <c r="F62" s="24">
        <v>0</v>
      </c>
      <c r="G62" s="18">
        <v>0</v>
      </c>
    </row>
    <row r="63" spans="2:7" ht="15">
      <c r="B63" s="40" t="s">
        <v>28</v>
      </c>
      <c r="C63" s="40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37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8782</v>
      </c>
      <c r="D66" s="38">
        <v>4135</v>
      </c>
      <c r="E66" s="38">
        <v>3782</v>
      </c>
      <c r="F66" s="38">
        <v>73</v>
      </c>
      <c r="G66" s="38">
        <f t="shared" si="0"/>
        <v>16772</v>
      </c>
    </row>
    <row r="67" spans="2:7" ht="15">
      <c r="B67" s="40" t="s">
        <v>26</v>
      </c>
      <c r="C67" s="38">
        <v>5094.94463</v>
      </c>
      <c r="D67" s="38">
        <v>4070.4777440000043</v>
      </c>
      <c r="E67" s="38">
        <v>3238.680623</v>
      </c>
      <c r="F67" s="38">
        <v>25</v>
      </c>
      <c r="G67" s="38">
        <f t="shared" si="0"/>
        <v>12429.102997000005</v>
      </c>
    </row>
    <row r="68" spans="2:7" ht="15">
      <c r="B68" s="40" t="s">
        <v>27</v>
      </c>
      <c r="C68" s="38">
        <v>31.9946481439308</v>
      </c>
      <c r="D68" s="38">
        <v>51.419100249205734</v>
      </c>
      <c r="E68" s="38">
        <v>44</v>
      </c>
      <c r="F68" s="38">
        <v>53</v>
      </c>
      <c r="G68" s="38">
        <f>AVERAGE(C68:F68)</f>
        <v>45.10343709828413</v>
      </c>
    </row>
    <row r="69" spans="2:7" ht="15">
      <c r="B69" s="40" t="s">
        <v>28</v>
      </c>
      <c r="C69" s="38">
        <v>134533</v>
      </c>
      <c r="D69" s="38">
        <v>135209.360812311</v>
      </c>
      <c r="E69" s="38">
        <v>49432</v>
      </c>
      <c r="F69" s="38">
        <v>7091</v>
      </c>
      <c r="G69" s="38">
        <f t="shared" si="0"/>
        <v>326265.360812311</v>
      </c>
    </row>
    <row r="70" spans="2:7" ht="15">
      <c r="B70" s="40" t="s">
        <v>108</v>
      </c>
      <c r="C70" s="14">
        <v>93494.571889</v>
      </c>
      <c r="D70" s="14">
        <v>95937.61387523303</v>
      </c>
      <c r="E70" s="14">
        <v>29538.637669</v>
      </c>
      <c r="F70" s="38">
        <v>1829</v>
      </c>
      <c r="G70" s="14">
        <f t="shared" si="0"/>
        <v>220799.82343323302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146197</v>
      </c>
      <c r="D72" s="23">
        <v>13202</v>
      </c>
      <c r="E72" s="23">
        <v>7942</v>
      </c>
      <c r="F72" s="23">
        <v>1483</v>
      </c>
      <c r="G72" s="23">
        <f>SUM(C72:F72)</f>
        <v>168824</v>
      </c>
    </row>
    <row r="73" spans="2:7" ht="15">
      <c r="B73" s="22" t="s">
        <v>26</v>
      </c>
      <c r="C73" s="23">
        <v>70495.416833</v>
      </c>
      <c r="D73" s="23">
        <v>20382.61699500008</v>
      </c>
      <c r="E73" s="23">
        <v>8638.298655</v>
      </c>
      <c r="F73" s="23">
        <v>1624</v>
      </c>
      <c r="G73" s="26">
        <f>SUM(C73:F73)</f>
        <v>101140.33248300008</v>
      </c>
    </row>
    <row r="74" spans="2:7" ht="15">
      <c r="B74" s="22" t="s">
        <v>27</v>
      </c>
      <c r="C74" s="23">
        <v>21.40594758468235</v>
      </c>
      <c r="D74" s="23">
        <v>30.855768254530147</v>
      </c>
      <c r="E74" s="23">
        <v>34</v>
      </c>
      <c r="F74" s="23">
        <v>23</v>
      </c>
      <c r="G74" s="23">
        <f>AVERAGE(C74:F74)</f>
        <v>27.315428959803125</v>
      </c>
    </row>
    <row r="75" spans="2:7" ht="15">
      <c r="B75" s="22" t="s">
        <v>28</v>
      </c>
      <c r="C75" s="23">
        <v>864327</v>
      </c>
      <c r="D75" s="23">
        <v>339977.99999999965</v>
      </c>
      <c r="E75" s="23">
        <v>125463</v>
      </c>
      <c r="F75" s="23">
        <v>32518</v>
      </c>
      <c r="G75" s="23">
        <f>SUM(C75:F75)</f>
        <v>1362285.9999999995</v>
      </c>
    </row>
    <row r="76" spans="2:7" ht="15">
      <c r="B76" s="22" t="s">
        <v>108</v>
      </c>
      <c r="C76" s="26">
        <v>1231977.700029</v>
      </c>
      <c r="D76" s="26">
        <v>395556.574153</v>
      </c>
      <c r="E76" s="26">
        <v>117123.928094</v>
      </c>
      <c r="F76" s="23">
        <v>30496</v>
      </c>
      <c r="G76" s="26">
        <f>SUM(C76:F76)</f>
        <v>1775154.202276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6</v>
      </c>
      <c r="D80" s="24">
        <v>0</v>
      </c>
      <c r="E80" s="24">
        <v>0</v>
      </c>
      <c r="F80" s="24" t="s">
        <v>110</v>
      </c>
      <c r="G80" s="24">
        <f>SUM(C80:F80)</f>
        <v>6</v>
      </c>
    </row>
    <row r="81" spans="2:7" ht="15">
      <c r="B81" s="40" t="s">
        <v>26</v>
      </c>
      <c r="C81" s="30">
        <v>142.999455</v>
      </c>
      <c r="D81" s="30">
        <v>0</v>
      </c>
      <c r="E81" s="24">
        <v>0</v>
      </c>
      <c r="F81" s="30" t="s">
        <v>110</v>
      </c>
      <c r="G81" s="30">
        <f>SUM(C81:F81)</f>
        <v>142.999455</v>
      </c>
    </row>
    <row r="82" spans="2:7" ht="15">
      <c r="B82" s="40" t="s">
        <v>27</v>
      </c>
      <c r="C82" s="30">
        <v>312</v>
      </c>
      <c r="D82" s="30">
        <v>0</v>
      </c>
      <c r="E82" s="24">
        <v>0</v>
      </c>
      <c r="F82" s="30" t="s">
        <v>110</v>
      </c>
      <c r="G82" s="30">
        <f>AVERAGE(C82:F82)</f>
        <v>104</v>
      </c>
    </row>
    <row r="83" spans="2:7" ht="15">
      <c r="B83" s="40" t="s">
        <v>28</v>
      </c>
      <c r="C83" s="30">
        <v>1111</v>
      </c>
      <c r="D83" s="30">
        <v>148</v>
      </c>
      <c r="E83" s="30">
        <v>7</v>
      </c>
      <c r="F83" s="30">
        <v>1</v>
      </c>
      <c r="G83" s="30">
        <f>SUM(C83:F83)</f>
        <v>1267</v>
      </c>
    </row>
    <row r="84" spans="2:7" ht="15">
      <c r="B84" s="40" t="s">
        <v>108</v>
      </c>
      <c r="C84" s="13">
        <v>21897.069251</v>
      </c>
      <c r="D84" s="13">
        <v>1819.507434</v>
      </c>
      <c r="E84" s="30">
        <v>90</v>
      </c>
      <c r="F84" s="13">
        <v>15.6499713684</v>
      </c>
      <c r="G84" s="13">
        <f>SUM(C84:F84)</f>
        <v>23822.2266563684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214.069526</v>
      </c>
      <c r="D96" s="24">
        <v>0</v>
      </c>
      <c r="E96" s="24">
        <v>0</v>
      </c>
      <c r="F96" s="24" t="s">
        <v>110</v>
      </c>
      <c r="G96" s="13">
        <f>SUM(C96:F96)</f>
        <v>214.069526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6</v>
      </c>
      <c r="D98" s="22">
        <v>0</v>
      </c>
      <c r="E98" s="23">
        <v>0</v>
      </c>
      <c r="F98" s="25" t="s">
        <v>110</v>
      </c>
      <c r="G98" s="23">
        <f>SUM(C98:F98)</f>
        <v>6</v>
      </c>
    </row>
    <row r="99" spans="2:7" ht="15">
      <c r="B99" s="22" t="s">
        <v>26</v>
      </c>
      <c r="C99" s="23">
        <v>142.999455</v>
      </c>
      <c r="D99" s="22">
        <v>0</v>
      </c>
      <c r="E99" s="23">
        <v>0</v>
      </c>
      <c r="F99" s="25" t="s">
        <v>110</v>
      </c>
      <c r="G99" s="26">
        <f>SUM(C99:F99)</f>
        <v>142.999455</v>
      </c>
    </row>
    <row r="100" spans="2:7" ht="15">
      <c r="B100" s="22" t="s">
        <v>27</v>
      </c>
      <c r="C100" s="23">
        <v>156</v>
      </c>
      <c r="D100" s="22">
        <v>0</v>
      </c>
      <c r="E100" s="23">
        <v>0</v>
      </c>
      <c r="F100" s="25" t="s">
        <v>110</v>
      </c>
      <c r="G100" s="23">
        <f>AVERAGE(C100:F100)</f>
        <v>52</v>
      </c>
    </row>
    <row r="101" spans="2:7" ht="15">
      <c r="B101" s="22" t="s">
        <v>28</v>
      </c>
      <c r="C101" s="23">
        <v>1126</v>
      </c>
      <c r="D101" s="22">
        <v>148</v>
      </c>
      <c r="E101" s="22">
        <v>7</v>
      </c>
      <c r="F101" s="34">
        <v>1</v>
      </c>
      <c r="G101" s="23">
        <f>SUM(C101:F101)</f>
        <v>1282</v>
      </c>
    </row>
    <row r="102" spans="2:7" ht="15">
      <c r="B102" s="22" t="s">
        <v>108</v>
      </c>
      <c r="C102" s="26">
        <v>22111.138777</v>
      </c>
      <c r="D102" s="26">
        <v>1819.507434</v>
      </c>
      <c r="E102" s="22">
        <v>90</v>
      </c>
      <c r="F102" s="26">
        <v>15.6499713684</v>
      </c>
      <c r="G102" s="26">
        <f>SUM(C102:F102)</f>
        <v>24036.296182368398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2.08</v>
      </c>
      <c r="D106" s="17">
        <v>2</v>
      </c>
      <c r="E106" s="17">
        <v>2.71</v>
      </c>
      <c r="F106" s="17">
        <v>2.39</v>
      </c>
      <c r="G106" s="17">
        <f>AVERAGE(C106:F106)</f>
        <v>2.295</v>
      </c>
    </row>
    <row r="107" spans="2:7" ht="15">
      <c r="B107" s="40" t="s">
        <v>38</v>
      </c>
      <c r="C107" s="14">
        <v>2.08</v>
      </c>
      <c r="D107" s="17">
        <v>2</v>
      </c>
      <c r="E107" s="40">
        <v>2.55</v>
      </c>
      <c r="F107" s="17">
        <v>2.39</v>
      </c>
      <c r="G107" s="17">
        <f>AVERAGE(C107:F107)</f>
        <v>2.255</v>
      </c>
    </row>
    <row r="108" spans="2:7" ht="15">
      <c r="B108" s="40" t="s">
        <v>39</v>
      </c>
      <c r="C108" s="14">
        <v>2.08</v>
      </c>
      <c r="D108" s="17">
        <v>2</v>
      </c>
      <c r="E108" s="40">
        <v>2.42</v>
      </c>
      <c r="F108" s="17">
        <v>2.39</v>
      </c>
      <c r="G108" s="17">
        <f>AVERAGE(C108:F108)</f>
        <v>2.2225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1.8</v>
      </c>
      <c r="D110" s="17">
        <v>1</v>
      </c>
      <c r="E110" s="40">
        <v>1.75</v>
      </c>
      <c r="F110" s="17">
        <v>1.85</v>
      </c>
      <c r="G110" s="17">
        <f>AVERAGE(C110:F110)</f>
        <v>1.6</v>
      </c>
    </row>
    <row r="111" spans="2:7" ht="15">
      <c r="B111" s="40" t="s">
        <v>38</v>
      </c>
      <c r="C111" s="14">
        <v>1.8</v>
      </c>
      <c r="D111" s="17">
        <v>1</v>
      </c>
      <c r="E111" s="40">
        <v>1.75</v>
      </c>
      <c r="F111" s="17">
        <v>1.85</v>
      </c>
      <c r="G111" s="17">
        <f>AVERAGE(C111:F111)</f>
        <v>1.6</v>
      </c>
    </row>
    <row r="112" spans="2:7" ht="15">
      <c r="B112" s="40" t="s">
        <v>39</v>
      </c>
      <c r="C112" s="14">
        <v>1.8</v>
      </c>
      <c r="D112" s="17">
        <v>1</v>
      </c>
      <c r="E112" s="17">
        <v>1.78</v>
      </c>
      <c r="F112" s="17">
        <v>1.85</v>
      </c>
      <c r="G112" s="17">
        <f>AVERAGE(C112:F112)</f>
        <v>1.6075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1.59</v>
      </c>
      <c r="D115" s="17">
        <v>1</v>
      </c>
      <c r="E115" s="17">
        <v>1.72</v>
      </c>
      <c r="F115" s="17">
        <v>1.65</v>
      </c>
      <c r="G115" s="17">
        <f>AVERAGE(C115:F115)</f>
        <v>1.4899999999999998</v>
      </c>
    </row>
    <row r="116" spans="2:7" ht="15">
      <c r="B116" s="40" t="s">
        <v>38</v>
      </c>
      <c r="C116" s="14">
        <v>1.59</v>
      </c>
      <c r="D116" s="17">
        <v>1</v>
      </c>
      <c r="E116" s="40">
        <v>1.75</v>
      </c>
      <c r="F116" s="17">
        <v>1.69</v>
      </c>
      <c r="G116" s="17">
        <f>AVERAGE(C116:F116)</f>
        <v>1.5074999999999998</v>
      </c>
    </row>
    <row r="117" spans="2:7" ht="15">
      <c r="B117" s="40" t="s">
        <v>39</v>
      </c>
      <c r="C117" s="14">
        <v>1.59</v>
      </c>
      <c r="D117" s="17">
        <v>1</v>
      </c>
      <c r="E117" s="40">
        <v>1.76</v>
      </c>
      <c r="F117" s="17">
        <v>1.8</v>
      </c>
      <c r="G117" s="17">
        <f>AVERAGE(C117:F117)</f>
        <v>1.5374999999999999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0.98</v>
      </c>
      <c r="D119" s="17">
        <v>1.8</v>
      </c>
      <c r="E119" s="40">
        <v>0</v>
      </c>
      <c r="F119" s="17">
        <v>0.79</v>
      </c>
      <c r="G119" s="17">
        <f>AVERAGE(C119:F119)</f>
        <v>0.8925000000000001</v>
      </c>
    </row>
    <row r="120" spans="2:7" ht="15">
      <c r="B120" s="40" t="s">
        <v>38</v>
      </c>
      <c r="C120" s="14">
        <v>0.98</v>
      </c>
      <c r="D120" s="17">
        <v>1.8</v>
      </c>
      <c r="E120" s="40">
        <v>0</v>
      </c>
      <c r="F120" s="17">
        <v>1.69</v>
      </c>
      <c r="G120" s="17">
        <f>AVERAGE(C120:F120)</f>
        <v>1.1175000000000002</v>
      </c>
    </row>
    <row r="121" spans="2:7" ht="15">
      <c r="B121" s="40" t="s">
        <v>39</v>
      </c>
      <c r="C121" s="14">
        <v>0.98</v>
      </c>
      <c r="D121" s="17">
        <v>1</v>
      </c>
      <c r="E121" s="17">
        <v>1.7</v>
      </c>
      <c r="F121" s="17">
        <v>1.8</v>
      </c>
      <c r="G121" s="17">
        <f>AVERAGE(C121:F121)</f>
        <v>1.3699999999999999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3">
        <v>5.64842400448741</v>
      </c>
      <c r="D124" s="32">
        <v>0</v>
      </c>
      <c r="E124" s="32">
        <v>0</v>
      </c>
      <c r="F124" s="24" t="s">
        <v>110</v>
      </c>
      <c r="G124" s="14">
        <f>AVERAGE(C124:F124)</f>
        <v>1.8828080014958033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3">
        <v>1.92</v>
      </c>
      <c r="D126" s="13">
        <v>0.021689</v>
      </c>
      <c r="E126" s="13">
        <v>2.273797</v>
      </c>
      <c r="F126" s="13">
        <v>2.32</v>
      </c>
      <c r="G126" s="14">
        <f>AVERAGE(C126:F126)</f>
        <v>1.6338715000000001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361571</v>
      </c>
      <c r="D129" s="41">
        <v>38308</v>
      </c>
      <c r="E129" s="38">
        <v>8550</v>
      </c>
      <c r="F129" s="40">
        <v>341</v>
      </c>
      <c r="G129" s="38">
        <f>SUM(C129:F129)</f>
        <v>408770</v>
      </c>
    </row>
    <row r="130" spans="2:7" ht="15">
      <c r="B130" s="40" t="s">
        <v>46</v>
      </c>
      <c r="C130" s="13">
        <v>183049.717782</v>
      </c>
      <c r="D130" s="13">
        <v>4800.301299</v>
      </c>
      <c r="E130" s="38">
        <v>1131</v>
      </c>
      <c r="F130" s="40">
        <v>47</v>
      </c>
      <c r="G130" s="13">
        <f>SUM(C130:F130)</f>
        <v>189028.019081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574828</v>
      </c>
      <c r="D133" s="41">
        <v>303971</v>
      </c>
      <c r="E133" s="41">
        <v>143986</v>
      </c>
      <c r="F133" s="41">
        <v>421180</v>
      </c>
      <c r="G133" s="38">
        <f>SUM(C133:F133)</f>
        <v>1443965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68064</v>
      </c>
      <c r="D137" s="38">
        <v>7568</v>
      </c>
      <c r="E137" s="38">
        <v>0</v>
      </c>
      <c r="F137" s="38">
        <v>10558</v>
      </c>
      <c r="G137" s="41">
        <f>SUM(C137:F137)</f>
        <v>86190</v>
      </c>
      <c r="H137" s="9"/>
      <c r="I137" s="9"/>
    </row>
    <row r="138" spans="2:9" ht="15">
      <c r="B138" s="40" t="s">
        <v>51</v>
      </c>
      <c r="C138" s="38">
        <v>2555</v>
      </c>
      <c r="D138" s="38">
        <v>2543</v>
      </c>
      <c r="E138" s="38">
        <v>10</v>
      </c>
      <c r="F138" s="38">
        <v>781</v>
      </c>
      <c r="G138" s="41">
        <f>SUM(C138:F138)</f>
        <v>5889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20864</v>
      </c>
      <c r="F141" s="24" t="s">
        <v>110</v>
      </c>
      <c r="G141" s="41">
        <f>SUM(C141:F141)</f>
        <v>20864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65</v>
      </c>
      <c r="D147" s="41">
        <v>197.95454545454544</v>
      </c>
      <c r="E147" s="38">
        <v>5</v>
      </c>
      <c r="F147" s="38">
        <v>174</v>
      </c>
      <c r="G147" s="38">
        <f>SUM(C147:F147)</f>
        <v>441.95454545454544</v>
      </c>
    </row>
    <row r="148" spans="2:7" ht="15">
      <c r="B148" s="40" t="s">
        <v>56</v>
      </c>
      <c r="C148" s="13">
        <v>1.35</v>
      </c>
      <c r="D148" s="13">
        <v>3.98</v>
      </c>
      <c r="E148" s="13">
        <v>0.09</v>
      </c>
      <c r="F148" s="13">
        <v>4.68179</v>
      </c>
      <c r="G148" s="13">
        <f>SUM(C148:F148)</f>
        <v>10.101790000000001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38">
        <v>0</v>
      </c>
      <c r="D151" s="40">
        <v>2</v>
      </c>
      <c r="E151" s="35">
        <v>25</v>
      </c>
      <c r="F151" s="35">
        <v>0</v>
      </c>
      <c r="G151" s="38">
        <f>SUM(C151:F151)</f>
        <v>27</v>
      </c>
      <c r="H151" s="27"/>
    </row>
    <row r="152" spans="2:8" ht="15">
      <c r="B152" s="40" t="s">
        <v>59</v>
      </c>
      <c r="C152" s="38">
        <v>0</v>
      </c>
      <c r="D152" s="13">
        <v>0.045</v>
      </c>
      <c r="E152" s="13">
        <v>0.532</v>
      </c>
      <c r="F152" s="35">
        <v>0</v>
      </c>
      <c r="G152" s="13">
        <f>SUM(C152:F152)</f>
        <v>0.5770000000000001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38">
        <v>0</v>
      </c>
      <c r="D155" s="41">
        <v>302</v>
      </c>
      <c r="E155" s="38">
        <v>0</v>
      </c>
      <c r="F155" s="35">
        <v>22</v>
      </c>
      <c r="G155" s="38">
        <f>SUM(C155:F155)</f>
        <v>324</v>
      </c>
      <c r="H155" s="27"/>
    </row>
    <row r="156" spans="2:8" ht="15">
      <c r="B156" s="40" t="s">
        <v>61</v>
      </c>
      <c r="C156" s="38">
        <v>0</v>
      </c>
      <c r="D156" s="13">
        <v>154.4825</v>
      </c>
      <c r="E156" s="38">
        <v>0</v>
      </c>
      <c r="F156" s="13">
        <v>0.06387</v>
      </c>
      <c r="G156" s="13">
        <f>SUM(C156:F156)</f>
        <v>154.54637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65</v>
      </c>
      <c r="D159" s="23">
        <v>501.95454545454544</v>
      </c>
      <c r="E159" s="23">
        <v>30</v>
      </c>
      <c r="F159" s="23">
        <v>196</v>
      </c>
      <c r="G159" s="23">
        <f>SUM(C159:F159)</f>
        <v>792.9545454545455</v>
      </c>
    </row>
    <row r="160" spans="2:7" ht="15">
      <c r="B160" s="22" t="s">
        <v>76</v>
      </c>
      <c r="C160" s="26">
        <v>1.35</v>
      </c>
      <c r="D160" s="26">
        <v>158.50749999999996</v>
      </c>
      <c r="E160" s="26">
        <v>0.622</v>
      </c>
      <c r="F160" s="26">
        <v>4.74566</v>
      </c>
      <c r="G160" s="26">
        <f>SUM(C160:F160)</f>
        <v>165.22515999999996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4129</v>
      </c>
      <c r="D163" s="41">
        <v>33168.88774087278</v>
      </c>
      <c r="E163" s="38">
        <v>8074</v>
      </c>
      <c r="F163" s="38">
        <v>52</v>
      </c>
      <c r="G163" s="38">
        <f>SUM(C163:F163)</f>
        <v>45423.88774087278</v>
      </c>
    </row>
    <row r="164" spans="2:7" ht="15">
      <c r="B164" s="18" t="s">
        <v>61</v>
      </c>
      <c r="C164" s="13">
        <v>100</v>
      </c>
      <c r="D164" s="13">
        <v>164.63629600000002</v>
      </c>
      <c r="E164" s="13">
        <v>23.426246</v>
      </c>
      <c r="F164" s="13">
        <v>0.19263</v>
      </c>
      <c r="G164" s="13">
        <f>SUM(C164:F164)</f>
        <v>288.255172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216</v>
      </c>
      <c r="D168" s="41">
        <v>1621.7142857142858</v>
      </c>
      <c r="E168" s="38">
        <v>130</v>
      </c>
      <c r="F168" s="41">
        <v>41</v>
      </c>
      <c r="G168" s="38">
        <f>SUM(C168:F168)</f>
        <v>2008.7142857142858</v>
      </c>
    </row>
    <row r="169" spans="2:7" ht="15">
      <c r="B169" s="40" t="s">
        <v>67</v>
      </c>
      <c r="C169" s="13">
        <v>5.4</v>
      </c>
      <c r="D169" s="13">
        <v>38.849083</v>
      </c>
      <c r="E169" s="13">
        <v>2.6</v>
      </c>
      <c r="F169" s="13">
        <v>1.066</v>
      </c>
      <c r="G169" s="13">
        <f>SUM(C169:F169)</f>
        <v>47.915083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1801</v>
      </c>
      <c r="D172" s="41">
        <v>952</v>
      </c>
      <c r="E172" s="38">
        <v>306</v>
      </c>
      <c r="F172" s="41">
        <v>100</v>
      </c>
      <c r="G172" s="38">
        <f>SUM(C172:F172)</f>
        <v>3159</v>
      </c>
    </row>
    <row r="173" spans="2:7" ht="15">
      <c r="B173" s="40" t="s">
        <v>67</v>
      </c>
      <c r="C173" s="13">
        <v>39.62</v>
      </c>
      <c r="D173" s="13">
        <v>19.992</v>
      </c>
      <c r="E173" s="13">
        <v>6.12</v>
      </c>
      <c r="F173" s="13">
        <v>2.346</v>
      </c>
      <c r="G173" s="13">
        <f>SUM(C173:F173)</f>
        <v>68.078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147</v>
      </c>
      <c r="D176" s="41">
        <v>312</v>
      </c>
      <c r="E176" s="38">
        <v>154</v>
      </c>
      <c r="F176" s="41">
        <v>26</v>
      </c>
      <c r="G176" s="38">
        <f>SUM(C176:F176)</f>
        <v>639</v>
      </c>
    </row>
    <row r="177" spans="2:7" ht="15">
      <c r="B177" s="40" t="s">
        <v>67</v>
      </c>
      <c r="C177" s="13">
        <v>10.29</v>
      </c>
      <c r="D177" s="13">
        <v>24.84</v>
      </c>
      <c r="E177" s="13">
        <v>11.151825</v>
      </c>
      <c r="F177" s="13">
        <v>1.872625</v>
      </c>
      <c r="G177" s="13">
        <f>SUM(C177:F177)</f>
        <v>48.15445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478</v>
      </c>
      <c r="D180" s="41">
        <v>3</v>
      </c>
      <c r="E180" s="29">
        <v>0</v>
      </c>
      <c r="F180" s="41">
        <v>14</v>
      </c>
      <c r="G180" s="38">
        <f>SUM(C180:F180)</f>
        <v>495</v>
      </c>
    </row>
    <row r="181" spans="2:7" ht="15">
      <c r="B181" s="40" t="s">
        <v>67</v>
      </c>
      <c r="C181" s="13">
        <v>15</v>
      </c>
      <c r="D181" s="13">
        <v>0.35</v>
      </c>
      <c r="E181" s="29">
        <v>0</v>
      </c>
      <c r="F181" s="13">
        <v>0.88</v>
      </c>
      <c r="G181" s="13">
        <f>SUM(C181:F181)</f>
        <v>16.23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2642</v>
      </c>
      <c r="D184" s="23">
        <v>2888.714285714286</v>
      </c>
      <c r="E184" s="23">
        <v>590</v>
      </c>
      <c r="F184" s="23">
        <v>233</v>
      </c>
      <c r="G184" s="23">
        <f>SUM(C184:F184)</f>
        <v>6353.714285714286</v>
      </c>
    </row>
    <row r="185" spans="2:7" ht="15">
      <c r="B185" s="22" t="s">
        <v>79</v>
      </c>
      <c r="C185" s="26">
        <v>70.31</v>
      </c>
      <c r="D185" s="26">
        <v>84.031083</v>
      </c>
      <c r="E185" s="26">
        <v>19.871825</v>
      </c>
      <c r="F185" s="26">
        <v>6.357255</v>
      </c>
      <c r="G185" s="26">
        <f>SUM(C185:F185)</f>
        <v>180.570163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626</v>
      </c>
      <c r="D188" s="41">
        <v>97852.88088569521</v>
      </c>
      <c r="E188" s="38">
        <v>53</v>
      </c>
      <c r="F188" s="36">
        <v>0</v>
      </c>
      <c r="G188" s="38">
        <f>SUM(C188:F188)</f>
        <v>98531.88088569521</v>
      </c>
    </row>
    <row r="189" spans="2:7" ht="15">
      <c r="B189" s="18" t="s">
        <v>94</v>
      </c>
      <c r="C189" s="13">
        <v>3.99</v>
      </c>
      <c r="D189" s="13">
        <v>398.352951</v>
      </c>
      <c r="E189" s="13">
        <v>2.15</v>
      </c>
      <c r="F189" s="36">
        <v>0</v>
      </c>
      <c r="G189" s="13">
        <f>SUM(C189:F189)</f>
        <v>404.492951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7462</v>
      </c>
      <c r="D192" s="39">
        <v>134412.43745773684</v>
      </c>
      <c r="E192" s="39">
        <v>8747</v>
      </c>
      <c r="F192" s="39">
        <v>429</v>
      </c>
      <c r="G192" s="39">
        <f>SUM(C192:F192)</f>
        <v>151050.43745773684</v>
      </c>
    </row>
    <row r="193" spans="2:7" ht="15">
      <c r="B193" s="22" t="s">
        <v>96</v>
      </c>
      <c r="C193" s="26">
        <v>175.65</v>
      </c>
      <c r="D193" s="26">
        <v>805.52783</v>
      </c>
      <c r="E193" s="26">
        <v>46.070071</v>
      </c>
      <c r="F193" s="26">
        <v>11.102915</v>
      </c>
      <c r="G193" s="26">
        <f>SUM(C193:F193)</f>
        <v>1038.350816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F198" sqref="F198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55188</v>
      </c>
      <c r="D6" s="16">
        <v>9716</v>
      </c>
      <c r="E6" s="16">
        <v>13062</v>
      </c>
      <c r="F6" s="16">
        <v>8338</v>
      </c>
      <c r="G6" s="16">
        <f>SUM(C6:F6)</f>
        <v>86304</v>
      </c>
    </row>
    <row r="7" spans="2:7" ht="15">
      <c r="B7" s="40" t="s">
        <v>6</v>
      </c>
      <c r="C7" s="16">
        <v>518</v>
      </c>
      <c r="D7" s="16">
        <v>237</v>
      </c>
      <c r="E7" s="16">
        <v>11</v>
      </c>
      <c r="F7" s="16">
        <v>0</v>
      </c>
      <c r="G7" s="16">
        <f>SUM(C7:F7)</f>
        <v>766</v>
      </c>
    </row>
    <row r="8" spans="2:7" ht="15">
      <c r="B8" s="22" t="s">
        <v>7</v>
      </c>
      <c r="C8" s="31">
        <v>55706</v>
      </c>
      <c r="D8" s="31">
        <v>9953</v>
      </c>
      <c r="E8" s="31">
        <v>13073</v>
      </c>
      <c r="F8" s="31">
        <v>8338</v>
      </c>
      <c r="G8" s="31">
        <f>SUM(C8:F8)</f>
        <v>87070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982104</v>
      </c>
      <c r="D12" s="16">
        <v>167966</v>
      </c>
      <c r="E12" s="21">
        <v>67009</v>
      </c>
      <c r="F12" s="21">
        <v>31279</v>
      </c>
      <c r="G12" s="21">
        <f>SUM(C12:F12)</f>
        <v>1248358</v>
      </c>
    </row>
    <row r="13" spans="2:7" ht="15">
      <c r="B13" s="20" t="s">
        <v>9</v>
      </c>
      <c r="C13" s="16">
        <v>2263615</v>
      </c>
      <c r="D13" s="16">
        <v>555432</v>
      </c>
      <c r="E13" s="21">
        <v>264376</v>
      </c>
      <c r="F13" s="21">
        <v>142454</v>
      </c>
      <c r="G13" s="21">
        <f>SUM(C13:F13)</f>
        <v>3225877</v>
      </c>
    </row>
    <row r="14" spans="2:7" ht="15">
      <c r="B14" s="22" t="s">
        <v>8</v>
      </c>
      <c r="C14" s="23">
        <v>3245719</v>
      </c>
      <c r="D14" s="23">
        <v>936217</v>
      </c>
      <c r="E14" s="23">
        <v>331385</v>
      </c>
      <c r="F14" s="23">
        <v>173733</v>
      </c>
      <c r="G14" s="23">
        <f>SUM(C14:F14)</f>
        <v>4687054</v>
      </c>
    </row>
    <row r="15" spans="2:7" ht="15">
      <c r="B15" s="22" t="s">
        <v>90</v>
      </c>
      <c r="C15" s="23">
        <v>376336</v>
      </c>
      <c r="D15" s="23">
        <v>122864</v>
      </c>
      <c r="E15" s="23">
        <v>2346</v>
      </c>
      <c r="F15" s="23">
        <v>0</v>
      </c>
      <c r="G15" s="23">
        <f>SUM(C15:F15)</f>
        <v>501546</v>
      </c>
    </row>
    <row r="16" spans="2:7" ht="15">
      <c r="B16" s="22" t="s">
        <v>34</v>
      </c>
      <c r="C16" s="23">
        <v>3622055</v>
      </c>
      <c r="D16" s="23">
        <v>1059081</v>
      </c>
      <c r="E16" s="23">
        <v>333731</v>
      </c>
      <c r="F16" s="23">
        <v>173733</v>
      </c>
      <c r="G16" s="23">
        <f>SUM(C16:F16)</f>
        <v>5188600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4941</v>
      </c>
      <c r="D19" s="38">
        <v>2601</v>
      </c>
      <c r="E19" s="29">
        <v>0</v>
      </c>
      <c r="F19" s="29">
        <v>0</v>
      </c>
      <c r="G19" s="29">
        <f>SUM(C19:F19)</f>
        <v>7542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3626996</v>
      </c>
      <c r="D21" s="23">
        <v>1061682</v>
      </c>
      <c r="E21" s="23">
        <v>333731</v>
      </c>
      <c r="F21" s="23">
        <v>173733</v>
      </c>
      <c r="G21" s="23">
        <f>SUM(C21:F21)</f>
        <v>5196142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458391</v>
      </c>
      <c r="D24" s="23">
        <v>246885</v>
      </c>
      <c r="E24" s="23">
        <v>132057</v>
      </c>
      <c r="F24" s="23">
        <v>26712</v>
      </c>
      <c r="G24" s="23">
        <f>SUM(C24:F24)</f>
        <v>864045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4085387</v>
      </c>
      <c r="D27" s="23">
        <v>1308567</v>
      </c>
      <c r="E27" s="23">
        <v>465788</v>
      </c>
      <c r="F27" s="23">
        <v>200445</v>
      </c>
      <c r="G27" s="23">
        <f>SUM(C27:F27)</f>
        <v>6060187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1442745</v>
      </c>
      <c r="D30" s="41">
        <v>286535</v>
      </c>
      <c r="E30" s="38">
        <v>134927</v>
      </c>
      <c r="F30" s="41">
        <v>25800</v>
      </c>
      <c r="G30" s="41">
        <f>SUM(C30:F30)</f>
        <v>1890007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2235027405679</v>
      </c>
      <c r="D33" s="41">
        <v>458716325362</v>
      </c>
      <c r="E33" s="41">
        <v>200518968658</v>
      </c>
      <c r="F33" s="41">
        <v>66841070820</v>
      </c>
      <c r="G33" s="41">
        <f>SUM(C33:F33)</f>
        <v>2961103770519</v>
      </c>
    </row>
    <row r="34" spans="2:7" ht="15">
      <c r="B34" s="40" t="s">
        <v>103</v>
      </c>
      <c r="C34" s="41">
        <v>116456915254</v>
      </c>
      <c r="D34" s="41">
        <f>209282*D24</f>
        <v>51668586570</v>
      </c>
      <c r="E34" s="41">
        <v>19914665700</v>
      </c>
      <c r="F34" s="41">
        <v>3425826100</v>
      </c>
      <c r="G34" s="41">
        <f>SUM(C34:F34)</f>
        <v>191465993624</v>
      </c>
    </row>
    <row r="35" spans="2:7" ht="15">
      <c r="B35" s="22" t="s">
        <v>104</v>
      </c>
      <c r="C35" s="23">
        <v>2351484320933</v>
      </c>
      <c r="D35" s="23">
        <v>458716534644</v>
      </c>
      <c r="E35" s="23">
        <v>220433634358</v>
      </c>
      <c r="F35" s="23">
        <v>70266896920</v>
      </c>
      <c r="G35" s="23">
        <f>SUM(C35:F35)</f>
        <v>3100901386855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355362</v>
      </c>
      <c r="D39" s="38">
        <v>172318</v>
      </c>
      <c r="E39" s="38">
        <v>70850</v>
      </c>
      <c r="F39" s="38">
        <v>21712</v>
      </c>
      <c r="G39" s="38">
        <f>SUM(C39:F39)</f>
        <v>620242</v>
      </c>
      <c r="H39" s="9"/>
      <c r="I39" s="9"/>
    </row>
    <row r="40" spans="2:9" ht="15">
      <c r="B40" s="40" t="s">
        <v>17</v>
      </c>
      <c r="C40" s="38">
        <v>1831</v>
      </c>
      <c r="D40" s="13"/>
      <c r="E40" s="38">
        <v>374</v>
      </c>
      <c r="F40" s="13">
        <v>123.019707</v>
      </c>
      <c r="G40" s="13">
        <f>SUM(C40:F40)</f>
        <v>2328.019707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114</v>
      </c>
      <c r="D43" s="38">
        <v>103</v>
      </c>
      <c r="E43" s="38">
        <v>42</v>
      </c>
      <c r="F43" s="38">
        <v>8</v>
      </c>
      <c r="G43" s="38">
        <f>SUM(C43:F43)</f>
        <v>267</v>
      </c>
      <c r="H43" s="9"/>
      <c r="I43" s="9"/>
    </row>
    <row r="44" spans="2:9" ht="15">
      <c r="B44" s="40" t="s">
        <v>20</v>
      </c>
      <c r="C44" s="13">
        <v>1.299</v>
      </c>
      <c r="D44" s="13">
        <v>0.874538</v>
      </c>
      <c r="E44" s="13">
        <v>0.5</v>
      </c>
      <c r="F44" s="13">
        <v>0.196749</v>
      </c>
      <c r="G44" s="13">
        <f>SUM(C44:F44)</f>
        <v>2.870287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78236</v>
      </c>
      <c r="D47" s="41">
        <v>48298</v>
      </c>
      <c r="E47" s="41">
        <v>9279</v>
      </c>
      <c r="F47" s="41">
        <v>7979</v>
      </c>
      <c r="G47" s="41">
        <f>SUM(C47:F47)</f>
        <v>143792</v>
      </c>
      <c r="H47" s="9"/>
      <c r="I47" s="9"/>
    </row>
    <row r="48" spans="2:9" ht="15">
      <c r="B48" s="40" t="s">
        <v>23</v>
      </c>
      <c r="C48" s="41">
        <v>32097</v>
      </c>
      <c r="D48" s="13">
        <v>10600.238488</v>
      </c>
      <c r="E48" s="13">
        <v>3759.233</v>
      </c>
      <c r="F48" s="13">
        <v>1277.13</v>
      </c>
      <c r="G48" s="13">
        <f>SUM(C48:F48)</f>
        <v>47733.601488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115048</v>
      </c>
      <c r="D54" s="41">
        <v>10513</v>
      </c>
      <c r="E54" s="41">
        <v>3169</v>
      </c>
      <c r="F54" s="41">
        <v>1343</v>
      </c>
      <c r="G54" s="41">
        <f aca="true" t="shared" si="0" ref="G54:G70">SUM(C54:F54)</f>
        <v>130073</v>
      </c>
    </row>
    <row r="55" spans="2:7" ht="15">
      <c r="B55" s="40" t="s">
        <v>26</v>
      </c>
      <c r="C55" s="41">
        <v>46442.607835</v>
      </c>
      <c r="D55" s="41">
        <v>14187.967384000076</v>
      </c>
      <c r="E55" s="41">
        <v>4007</v>
      </c>
      <c r="F55" s="41">
        <v>1249</v>
      </c>
      <c r="G55" s="41">
        <f t="shared" si="0"/>
        <v>65886.57521900008</v>
      </c>
    </row>
    <row r="56" spans="2:7" ht="15">
      <c r="B56" s="40" t="s">
        <v>27</v>
      </c>
      <c r="C56" s="41">
        <v>10.04715423127738</v>
      </c>
      <c r="D56" s="41">
        <v>37.972218324631584</v>
      </c>
      <c r="E56" s="41">
        <v>25</v>
      </c>
      <c r="F56" s="41">
        <v>18</v>
      </c>
      <c r="G56" s="41">
        <f>AVERAGE(C56:F56)</f>
        <v>22.754843138977243</v>
      </c>
    </row>
    <row r="57" spans="2:7" ht="15">
      <c r="B57" s="40" t="s">
        <v>28</v>
      </c>
      <c r="C57" s="41">
        <v>970534</v>
      </c>
      <c r="D57" s="41">
        <v>231357.8820652743</v>
      </c>
      <c r="E57" s="41">
        <v>81492</v>
      </c>
      <c r="F57" s="41">
        <v>26887</v>
      </c>
      <c r="G57" s="41">
        <f t="shared" si="0"/>
        <v>1310270.8820652743</v>
      </c>
    </row>
    <row r="58" spans="2:7" ht="15">
      <c r="B58" s="40" t="s">
        <v>108</v>
      </c>
      <c r="C58" s="13">
        <v>1093501.0233780001</v>
      </c>
      <c r="D58" s="13">
        <v>297143.8442526723</v>
      </c>
      <c r="E58" s="41">
        <v>90286</v>
      </c>
      <c r="F58" s="41">
        <v>27082</v>
      </c>
      <c r="G58" s="13">
        <f t="shared" si="0"/>
        <v>1508012.8676306724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24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24">
        <f t="shared" si="0"/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24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24">
        <f t="shared" si="0"/>
        <v>1</v>
      </c>
    </row>
    <row r="64" spans="2:7" ht="15">
      <c r="B64" s="40" t="s">
        <v>108</v>
      </c>
      <c r="C64" s="24">
        <v>0</v>
      </c>
      <c r="D64" s="13">
        <v>2.419299</v>
      </c>
      <c r="E64" s="24">
        <v>0</v>
      </c>
      <c r="F64" s="24">
        <v>0</v>
      </c>
      <c r="G64" s="24">
        <f t="shared" si="0"/>
        <v>2.419299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6659</v>
      </c>
      <c r="D66" s="38">
        <v>4285</v>
      </c>
      <c r="E66" s="38">
        <v>2217</v>
      </c>
      <c r="F66" s="38">
        <v>115</v>
      </c>
      <c r="G66" s="38">
        <f t="shared" si="0"/>
        <v>13276</v>
      </c>
    </row>
    <row r="67" spans="2:7" ht="15">
      <c r="B67" s="40" t="s">
        <v>26</v>
      </c>
      <c r="C67" s="38">
        <v>2668.557656</v>
      </c>
      <c r="D67" s="38">
        <v>3899.030529999992</v>
      </c>
      <c r="E67" s="38">
        <v>1685</v>
      </c>
      <c r="F67" s="38">
        <v>47</v>
      </c>
      <c r="G67" s="38">
        <f t="shared" si="0"/>
        <v>8299.588185999992</v>
      </c>
    </row>
    <row r="68" spans="2:7" ht="15">
      <c r="B68" s="40" t="s">
        <v>27</v>
      </c>
      <c r="C68" s="38">
        <v>27.74500675777144</v>
      </c>
      <c r="D68" s="38">
        <v>51.65891551918676</v>
      </c>
      <c r="E68" s="38">
        <v>40</v>
      </c>
      <c r="F68" s="38">
        <v>49</v>
      </c>
      <c r="G68" s="38">
        <f>AVERAGE(C68:F68)</f>
        <v>42.10098056923955</v>
      </c>
    </row>
    <row r="69" spans="2:7" ht="15">
      <c r="B69" s="40" t="s">
        <v>28</v>
      </c>
      <c r="C69" s="38">
        <v>138705</v>
      </c>
      <c r="D69" s="38">
        <v>146944.1179347257</v>
      </c>
      <c r="E69" s="38">
        <v>42304</v>
      </c>
      <c r="F69" s="38">
        <v>10056</v>
      </c>
      <c r="G69" s="38">
        <f t="shared" si="0"/>
        <v>338009.1179347257</v>
      </c>
    </row>
    <row r="70" spans="2:7" ht="15">
      <c r="B70" s="40" t="s">
        <v>108</v>
      </c>
      <c r="C70" s="13">
        <v>88377.318266</v>
      </c>
      <c r="D70" s="13">
        <v>97458.4677783277</v>
      </c>
      <c r="E70" s="38">
        <v>23677</v>
      </c>
      <c r="F70" s="38">
        <v>2869</v>
      </c>
      <c r="G70" s="13">
        <f t="shared" si="0"/>
        <v>212381.78604432772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121707</v>
      </c>
      <c r="D72" s="23">
        <v>14798</v>
      </c>
      <c r="E72" s="23">
        <v>5386</v>
      </c>
      <c r="F72" s="23">
        <v>1458</v>
      </c>
      <c r="G72" s="23">
        <f>SUM(C72:F72)</f>
        <v>143349</v>
      </c>
    </row>
    <row r="73" spans="2:7" ht="15">
      <c r="B73" s="22" t="s">
        <v>26</v>
      </c>
      <c r="C73" s="23">
        <v>49111.165491</v>
      </c>
      <c r="D73" s="23">
        <v>18086.99791400007</v>
      </c>
      <c r="E73" s="23">
        <v>5692</v>
      </c>
      <c r="F73" s="23">
        <v>1296</v>
      </c>
      <c r="G73" s="26">
        <f>SUM(C73:F73)</f>
        <v>74186.16340500007</v>
      </c>
    </row>
    <row r="74" spans="2:7" ht="15">
      <c r="B74" s="22" t="s">
        <v>27</v>
      </c>
      <c r="C74" s="23">
        <v>18.89608049452441</v>
      </c>
      <c r="D74" s="23">
        <v>29.877044614606117</v>
      </c>
      <c r="E74" s="23">
        <v>31</v>
      </c>
      <c r="F74" s="23">
        <v>21</v>
      </c>
      <c r="G74" s="23">
        <f>AVERAGE(C74:F74)</f>
        <v>25.19328127728263</v>
      </c>
    </row>
    <row r="75" spans="2:7" ht="15">
      <c r="B75" s="22" t="s">
        <v>28</v>
      </c>
      <c r="C75" s="23">
        <v>1109239</v>
      </c>
      <c r="D75" s="23">
        <v>378303</v>
      </c>
      <c r="E75" s="23">
        <v>123796</v>
      </c>
      <c r="F75" s="23">
        <v>36943</v>
      </c>
      <c r="G75" s="23">
        <f>SUM(C75:F75)</f>
        <v>1648281</v>
      </c>
    </row>
    <row r="76" spans="2:7" ht="15">
      <c r="B76" s="22" t="s">
        <v>108</v>
      </c>
      <c r="C76" s="26">
        <v>1181878.341644</v>
      </c>
      <c r="D76" s="26">
        <v>394604.73133</v>
      </c>
      <c r="E76" s="23">
        <v>113963</v>
      </c>
      <c r="F76" s="23">
        <v>29951</v>
      </c>
      <c r="G76" s="26">
        <f>SUM(C76:F76)</f>
        <v>1720397.0729740001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5</v>
      </c>
      <c r="D80" s="24">
        <v>0</v>
      </c>
      <c r="E80" s="24">
        <v>0</v>
      </c>
      <c r="F80" s="24" t="s">
        <v>110</v>
      </c>
      <c r="G80" s="24">
        <f>SUM(C80:F80)</f>
        <v>5</v>
      </c>
    </row>
    <row r="81" spans="2:7" ht="15">
      <c r="B81" s="40" t="s">
        <v>26</v>
      </c>
      <c r="C81" s="30">
        <v>128.692563</v>
      </c>
      <c r="D81" s="30">
        <v>0</v>
      </c>
      <c r="E81" s="24">
        <v>0</v>
      </c>
      <c r="F81" s="30" t="s">
        <v>110</v>
      </c>
      <c r="G81" s="30">
        <f>SUM(C81:F81)</f>
        <v>128.692563</v>
      </c>
    </row>
    <row r="82" spans="2:7" ht="15">
      <c r="B82" s="40" t="s">
        <v>27</v>
      </c>
      <c r="C82" s="30">
        <v>268.8</v>
      </c>
      <c r="D82" s="30">
        <v>0</v>
      </c>
      <c r="E82" s="24">
        <v>0</v>
      </c>
      <c r="F82" s="30" t="s">
        <v>110</v>
      </c>
      <c r="G82" s="30">
        <f>AVERAGE(C82:F82)</f>
        <v>89.60000000000001</v>
      </c>
    </row>
    <row r="83" spans="2:7" ht="15">
      <c r="B83" s="40" t="s">
        <v>28</v>
      </c>
      <c r="C83" s="30">
        <v>1073</v>
      </c>
      <c r="D83" s="30">
        <v>148</v>
      </c>
      <c r="E83" s="30">
        <v>7</v>
      </c>
      <c r="F83" s="30">
        <v>1</v>
      </c>
      <c r="G83" s="30">
        <f>SUM(C83:F83)</f>
        <v>1229</v>
      </c>
    </row>
    <row r="84" spans="2:7" ht="15">
      <c r="B84" s="40" t="s">
        <v>108</v>
      </c>
      <c r="C84" s="13">
        <v>21086.486371</v>
      </c>
      <c r="D84" s="30">
        <v>1861</v>
      </c>
      <c r="E84" s="30">
        <v>90</v>
      </c>
      <c r="F84" s="13">
        <v>15.6144945</v>
      </c>
      <c r="G84" s="13">
        <f>SUM(C84:F84)</f>
        <v>23053.1008655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221.57188</v>
      </c>
      <c r="D96" s="24">
        <v>0</v>
      </c>
      <c r="E96" s="24">
        <v>0</v>
      </c>
      <c r="F96" s="24" t="s">
        <v>110</v>
      </c>
      <c r="G96" s="13">
        <f>SUM(C96:F96)</f>
        <v>221.57188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5</v>
      </c>
      <c r="D98" s="22">
        <v>0</v>
      </c>
      <c r="E98" s="23">
        <v>0</v>
      </c>
      <c r="F98" s="25" t="s">
        <v>110</v>
      </c>
      <c r="G98" s="23">
        <f>SUM(C98:F98)</f>
        <v>5</v>
      </c>
    </row>
    <row r="99" spans="2:7" ht="15">
      <c r="B99" s="22" t="s">
        <v>26</v>
      </c>
      <c r="C99" s="23">
        <v>128.692563</v>
      </c>
      <c r="D99" s="22">
        <v>0</v>
      </c>
      <c r="E99" s="23">
        <v>0</v>
      </c>
      <c r="F99" s="25" t="s">
        <v>110</v>
      </c>
      <c r="G99" s="26">
        <f>SUM(C99:F99)</f>
        <v>128.692563</v>
      </c>
    </row>
    <row r="100" spans="2:7" ht="15">
      <c r="B100" s="22" t="s">
        <v>27</v>
      </c>
      <c r="C100" s="23">
        <v>268.8</v>
      </c>
      <c r="D100" s="22">
        <v>0</v>
      </c>
      <c r="E100" s="23">
        <v>0</v>
      </c>
      <c r="F100" s="25" t="s">
        <v>110</v>
      </c>
      <c r="G100" s="23">
        <f>AVERAGE(C100:F100)</f>
        <v>89.60000000000001</v>
      </c>
    </row>
    <row r="101" spans="2:7" ht="15">
      <c r="B101" s="22" t="s">
        <v>28</v>
      </c>
      <c r="C101" s="23">
        <v>1088</v>
      </c>
      <c r="D101" s="22">
        <v>148</v>
      </c>
      <c r="E101" s="22">
        <v>7</v>
      </c>
      <c r="F101" s="34">
        <v>1</v>
      </c>
      <c r="G101" s="23">
        <f>SUM(C101:F101)</f>
        <v>1244</v>
      </c>
    </row>
    <row r="102" spans="2:7" ht="15">
      <c r="B102" s="22" t="s">
        <v>108</v>
      </c>
      <c r="C102" s="26">
        <v>21308.058251</v>
      </c>
      <c r="D102" s="22">
        <v>1861</v>
      </c>
      <c r="E102" s="22">
        <v>90</v>
      </c>
      <c r="F102" s="26">
        <v>15.6144945</v>
      </c>
      <c r="G102" s="26">
        <f>SUM(C102:F102)</f>
        <v>23274.6727455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2.14</v>
      </c>
      <c r="D106" s="17">
        <v>2.841902857142773</v>
      </c>
      <c r="E106" s="17">
        <v>2.81</v>
      </c>
      <c r="F106" s="17">
        <v>2.46</v>
      </c>
      <c r="G106" s="17">
        <f>AVERAGE(C106:F106)</f>
        <v>2.5629757142856935</v>
      </c>
    </row>
    <row r="107" spans="2:7" ht="15">
      <c r="B107" s="40" t="s">
        <v>38</v>
      </c>
      <c r="C107" s="14">
        <v>2.14</v>
      </c>
      <c r="D107" s="17">
        <v>2.7022738001573328</v>
      </c>
      <c r="E107" s="40">
        <v>2.65</v>
      </c>
      <c r="F107" s="17">
        <v>2.46</v>
      </c>
      <c r="G107" s="17">
        <f>AVERAGE(C107:F107)</f>
        <v>2.488068450039333</v>
      </c>
    </row>
    <row r="108" spans="2:7" ht="15">
      <c r="B108" s="40" t="s">
        <v>39</v>
      </c>
      <c r="C108" s="14">
        <v>2.14</v>
      </c>
      <c r="D108" s="17">
        <v>2.5623591923485893</v>
      </c>
      <c r="E108" s="40">
        <v>2.48</v>
      </c>
      <c r="F108" s="17">
        <v>2.46</v>
      </c>
      <c r="G108" s="17">
        <f>AVERAGE(C108:F108)</f>
        <v>2.4105897980871474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1.8900000000000001</v>
      </c>
      <c r="E110" s="40">
        <v>1.92</v>
      </c>
      <c r="F110" s="17">
        <v>1.95</v>
      </c>
      <c r="G110" s="17">
        <f>AVERAGE(C110:F110)</f>
        <v>1.6875</v>
      </c>
    </row>
    <row r="111" spans="2:7" ht="15">
      <c r="B111" s="40" t="s">
        <v>38</v>
      </c>
      <c r="C111" s="14">
        <v>1.85</v>
      </c>
      <c r="D111" s="17">
        <v>1.8900000000000003</v>
      </c>
      <c r="E111" s="40">
        <v>1.89</v>
      </c>
      <c r="F111" s="17">
        <v>1.95</v>
      </c>
      <c r="G111" s="17">
        <f>AVERAGE(C111:F111)</f>
        <v>1.895</v>
      </c>
    </row>
    <row r="112" spans="2:7" ht="15">
      <c r="B112" s="40" t="s">
        <v>39</v>
      </c>
      <c r="C112" s="14">
        <v>1.91</v>
      </c>
      <c r="D112" s="17">
        <v>1.889999999999991</v>
      </c>
      <c r="E112" s="17">
        <v>1.92</v>
      </c>
      <c r="F112" s="17">
        <v>1.95</v>
      </c>
      <c r="G112" s="17">
        <f>AVERAGE(C112:F112)</f>
        <v>1.9174999999999978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1.39</v>
      </c>
      <c r="D115" s="17">
        <v>1.8500000000000092</v>
      </c>
      <c r="E115" s="17">
        <v>1.82</v>
      </c>
      <c r="F115" s="17">
        <v>1.65</v>
      </c>
      <c r="G115" s="17">
        <f>AVERAGE(C115:F115)</f>
        <v>1.6775000000000024</v>
      </c>
    </row>
    <row r="116" spans="2:7" ht="15">
      <c r="B116" s="40" t="s">
        <v>38</v>
      </c>
      <c r="C116" s="14">
        <v>1.49</v>
      </c>
      <c r="D116" s="17">
        <v>1.850000000000009</v>
      </c>
      <c r="E116" s="40">
        <v>1.84</v>
      </c>
      <c r="F116" s="17">
        <v>1.69</v>
      </c>
      <c r="G116" s="17">
        <f>AVERAGE(C116:F116)</f>
        <v>1.717500000000002</v>
      </c>
    </row>
    <row r="117" spans="2:7" ht="15">
      <c r="B117" s="40" t="s">
        <v>39</v>
      </c>
      <c r="C117" s="14">
        <v>1.59</v>
      </c>
      <c r="D117" s="17">
        <v>1.7877049910873428</v>
      </c>
      <c r="E117" s="40">
        <v>1.85</v>
      </c>
      <c r="F117" s="17">
        <v>1.89</v>
      </c>
      <c r="G117" s="17">
        <f>AVERAGE(C117:F117)</f>
        <v>1.7794262477718357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0.99</v>
      </c>
      <c r="E119" s="40">
        <v>0</v>
      </c>
      <c r="F119" s="17">
        <v>0.79</v>
      </c>
      <c r="G119" s="17">
        <f>AVERAGE(C119:F119)</f>
        <v>0.6174999999999999</v>
      </c>
    </row>
    <row r="120" spans="2:7" ht="15">
      <c r="B120" s="40" t="s">
        <v>38</v>
      </c>
      <c r="C120" s="14">
        <v>1.09</v>
      </c>
      <c r="D120" s="17">
        <v>0.99</v>
      </c>
      <c r="E120" s="40">
        <v>1.84</v>
      </c>
      <c r="F120" s="17">
        <v>1.69</v>
      </c>
      <c r="G120" s="17">
        <f>AVERAGE(C120:F120)</f>
        <v>1.4024999999999999</v>
      </c>
    </row>
    <row r="121" spans="2:7" ht="15">
      <c r="B121" s="40" t="s">
        <v>39</v>
      </c>
      <c r="C121" s="14">
        <v>1.29</v>
      </c>
      <c r="D121" s="17">
        <v>1.4699999999999993</v>
      </c>
      <c r="E121" s="17">
        <v>1.76</v>
      </c>
      <c r="F121" s="17">
        <v>1.89</v>
      </c>
      <c r="G121" s="17">
        <f>AVERAGE(C121:F121)</f>
        <v>1.6024999999999998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4">
        <v>5.647631814120073</v>
      </c>
      <c r="D124" s="32">
        <v>0</v>
      </c>
      <c r="E124" s="32">
        <v>0</v>
      </c>
      <c r="F124" s="24" t="s">
        <v>110</v>
      </c>
      <c r="G124" s="14">
        <f>AVERAGE(C124:F124)</f>
        <v>1.8825439380400244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4">
        <v>1.9704451848308517</v>
      </c>
      <c r="D126" s="14">
        <v>2.1233</v>
      </c>
      <c r="E126" s="14">
        <v>2.294125</v>
      </c>
      <c r="F126" s="15">
        <v>2.32</v>
      </c>
      <c r="G126" s="14">
        <f>AVERAGE(C126:F126)</f>
        <v>2.1769675462077127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351204</v>
      </c>
      <c r="D129" s="41">
        <v>38282</v>
      </c>
      <c r="E129" s="38">
        <v>8526</v>
      </c>
      <c r="F129" s="40">
        <v>630</v>
      </c>
      <c r="G129" s="38">
        <f>SUM(C129:F129)</f>
        <v>398642</v>
      </c>
    </row>
    <row r="130" spans="2:7" ht="15">
      <c r="B130" s="40" t="s">
        <v>46</v>
      </c>
      <c r="C130" s="13">
        <v>178856.626313</v>
      </c>
      <c r="D130" s="13">
        <v>5131.033302</v>
      </c>
      <c r="E130" s="38">
        <v>1122</v>
      </c>
      <c r="F130" s="13">
        <v>67.548559</v>
      </c>
      <c r="G130" s="13">
        <f>SUM(C130:F130)</f>
        <v>185177.20817399997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908242</v>
      </c>
      <c r="D133" s="41">
        <v>349875</v>
      </c>
      <c r="E133" s="41">
        <v>160181</v>
      </c>
      <c r="F133" s="13">
        <v>472892.26170627103</v>
      </c>
      <c r="G133" s="13">
        <f>SUM(C133:F133)</f>
        <v>1891190.261706271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114428</v>
      </c>
      <c r="D137" s="38">
        <v>8883</v>
      </c>
      <c r="E137" s="38">
        <v>0</v>
      </c>
      <c r="F137" s="38">
        <v>10583</v>
      </c>
      <c r="G137" s="41">
        <f>SUM(C137:F137)</f>
        <v>133894</v>
      </c>
      <c r="H137" s="9"/>
      <c r="I137" s="9"/>
    </row>
    <row r="138" spans="2:9" ht="15">
      <c r="B138" s="40" t="s">
        <v>51</v>
      </c>
      <c r="C138" s="38">
        <v>2621</v>
      </c>
      <c r="D138" s="38">
        <v>2951</v>
      </c>
      <c r="E138" s="38">
        <v>13</v>
      </c>
      <c r="F138" s="38">
        <v>940</v>
      </c>
      <c r="G138" s="41">
        <f>SUM(C138:F138)</f>
        <v>6525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67177</v>
      </c>
      <c r="D141" s="41">
        <v>0</v>
      </c>
      <c r="E141" s="38">
        <v>25105</v>
      </c>
      <c r="F141" s="24" t="s">
        <v>110</v>
      </c>
      <c r="G141" s="41">
        <f>SUM(C141:F141)</f>
        <v>92282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1234</v>
      </c>
      <c r="D147" s="41">
        <v>3349.299077922078</v>
      </c>
      <c r="E147" s="38">
        <v>1</v>
      </c>
      <c r="F147" s="38">
        <v>0</v>
      </c>
      <c r="G147" s="38">
        <f>SUM(C147:F147)</f>
        <v>4584.299077922078</v>
      </c>
    </row>
    <row r="148" spans="2:7" ht="15">
      <c r="B148" s="40" t="s">
        <v>56</v>
      </c>
      <c r="C148" s="13">
        <v>25.53</v>
      </c>
      <c r="D148" s="13">
        <v>73.539644</v>
      </c>
      <c r="E148" s="13">
        <v>0.009</v>
      </c>
      <c r="F148" s="38">
        <v>0</v>
      </c>
      <c r="G148" s="13">
        <f>SUM(C148:F148)</f>
        <v>99.078644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/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0</v>
      </c>
      <c r="E151" s="40">
        <v>0</v>
      </c>
      <c r="F151" s="35">
        <v>0</v>
      </c>
      <c r="G151" s="38">
        <f>SUM(C151:F151)</f>
        <v>0</v>
      </c>
      <c r="H151" s="27"/>
    </row>
    <row r="152" spans="2:8" ht="15">
      <c r="B152" s="40" t="s">
        <v>59</v>
      </c>
      <c r="C152" s="40">
        <v>0</v>
      </c>
      <c r="D152" s="40">
        <v>0</v>
      </c>
      <c r="E152" s="40">
        <v>0</v>
      </c>
      <c r="F152" s="35">
        <v>0</v>
      </c>
      <c r="G152" s="13">
        <f>SUM(C152:F152)</f>
        <v>0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77</v>
      </c>
      <c r="E155" s="38">
        <v>6</v>
      </c>
      <c r="F155" s="35">
        <v>0</v>
      </c>
      <c r="G155" s="38">
        <f>SUM(C155:F155)</f>
        <v>83</v>
      </c>
      <c r="H155" s="27"/>
    </row>
    <row r="156" spans="2:8" ht="15">
      <c r="B156" s="40" t="s">
        <v>61</v>
      </c>
      <c r="C156" s="40">
        <v>0</v>
      </c>
      <c r="D156" s="13">
        <v>1.532</v>
      </c>
      <c r="E156" s="13">
        <v>0.109</v>
      </c>
      <c r="F156" s="35">
        <v>0</v>
      </c>
      <c r="G156" s="13">
        <f>SUM(C156:F156)</f>
        <v>1.641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1234</v>
      </c>
      <c r="D159" s="23">
        <v>3426.299077922078</v>
      </c>
      <c r="E159" s="23">
        <v>7</v>
      </c>
      <c r="F159" s="23">
        <v>0</v>
      </c>
      <c r="G159" s="23">
        <f>SUM(C159:F159)</f>
        <v>4667.299077922078</v>
      </c>
    </row>
    <row r="160" spans="2:7" ht="15">
      <c r="B160" s="22" t="s">
        <v>76</v>
      </c>
      <c r="C160" s="26">
        <v>25.53</v>
      </c>
      <c r="D160" s="26">
        <v>75.07164399999999</v>
      </c>
      <c r="E160" s="26">
        <v>0.118</v>
      </c>
      <c r="F160" s="23">
        <v>0</v>
      </c>
      <c r="G160" s="26">
        <f>SUM(C160:F160)</f>
        <v>100.71964399999999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4028</v>
      </c>
      <c r="D163" s="41">
        <v>25184.041830892824</v>
      </c>
      <c r="E163" s="38">
        <v>2709</v>
      </c>
      <c r="F163" s="38">
        <v>44</v>
      </c>
      <c r="G163" s="38">
        <f>SUM(C163:F163)</f>
        <v>31965.041830892824</v>
      </c>
    </row>
    <row r="164" spans="2:7" ht="15">
      <c r="B164" s="18" t="s">
        <v>61</v>
      </c>
      <c r="C164" s="13">
        <v>97.716535</v>
      </c>
      <c r="D164" s="13">
        <v>113.453279</v>
      </c>
      <c r="E164" s="13">
        <v>25.21</v>
      </c>
      <c r="F164" s="13">
        <v>0.171</v>
      </c>
      <c r="G164" s="13">
        <f>SUM(C164:F164)</f>
        <v>236.55081399999997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285</v>
      </c>
      <c r="D168" s="41">
        <v>2358.809523809524</v>
      </c>
      <c r="E168" s="38">
        <v>212</v>
      </c>
      <c r="F168" s="41">
        <v>44</v>
      </c>
      <c r="G168" s="38">
        <f>SUM(C168:F168)</f>
        <v>2899.809523809524</v>
      </c>
    </row>
    <row r="169" spans="2:7" ht="15">
      <c r="B169" s="40" t="s">
        <v>67</v>
      </c>
      <c r="C169" s="13">
        <v>7.125</v>
      </c>
      <c r="D169" s="13">
        <v>54.710209</v>
      </c>
      <c r="E169" s="13">
        <v>4.24</v>
      </c>
      <c r="F169" s="13">
        <v>1.144</v>
      </c>
      <c r="G169" s="13">
        <f>SUM(C169:F169)</f>
        <v>67.219209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1953</v>
      </c>
      <c r="D172" s="41">
        <v>1012</v>
      </c>
      <c r="E172" s="38">
        <v>345</v>
      </c>
      <c r="F172" s="41">
        <v>95</v>
      </c>
      <c r="G172" s="38">
        <f>SUM(C172:F172)</f>
        <v>3405</v>
      </c>
    </row>
    <row r="173" spans="2:7" ht="15">
      <c r="B173" s="40" t="s">
        <v>67</v>
      </c>
      <c r="C173" s="13">
        <v>42.966</v>
      </c>
      <c r="D173" s="13">
        <v>21.903</v>
      </c>
      <c r="E173" s="13">
        <v>6.9</v>
      </c>
      <c r="F173" s="13">
        <v>2.185</v>
      </c>
      <c r="G173" s="13">
        <f>SUM(C173:F173)</f>
        <v>73.95400000000001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185</v>
      </c>
      <c r="D176" s="41">
        <v>262</v>
      </c>
      <c r="E176" s="38">
        <v>202</v>
      </c>
      <c r="F176" s="41">
        <v>28</v>
      </c>
      <c r="G176" s="38">
        <f>SUM(C176:F176)</f>
        <v>677</v>
      </c>
    </row>
    <row r="177" spans="2:7" ht="15">
      <c r="B177" s="40" t="s">
        <v>67</v>
      </c>
      <c r="C177" s="13">
        <v>12.95</v>
      </c>
      <c r="D177" s="13">
        <v>22.02</v>
      </c>
      <c r="E177" s="13">
        <v>14.396</v>
      </c>
      <c r="F177" s="13">
        <v>1.933371</v>
      </c>
      <c r="G177" s="13">
        <f>SUM(C177:F177)</f>
        <v>51.299371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435</v>
      </c>
      <c r="D180" s="41">
        <v>12</v>
      </c>
      <c r="E180" s="29">
        <v>0</v>
      </c>
      <c r="F180" s="41">
        <v>10</v>
      </c>
      <c r="G180" s="38">
        <f>SUM(C180:F180)</f>
        <v>457</v>
      </c>
    </row>
    <row r="181" spans="2:7" ht="15">
      <c r="B181" s="40" t="s">
        <v>67</v>
      </c>
      <c r="C181" s="13">
        <v>13.41</v>
      </c>
      <c r="D181" s="13">
        <v>0.85</v>
      </c>
      <c r="E181" s="29">
        <v>0</v>
      </c>
      <c r="F181" s="13">
        <v>0.56</v>
      </c>
      <c r="G181" s="13">
        <f>SUM(C181:F181)</f>
        <v>14.82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2858</v>
      </c>
      <c r="D184" s="23">
        <v>3644.809523809524</v>
      </c>
      <c r="E184" s="23">
        <v>759</v>
      </c>
      <c r="F184" s="23">
        <v>221</v>
      </c>
      <c r="G184" s="23">
        <f>SUM(C184:F184)</f>
        <v>7482.809523809524</v>
      </c>
    </row>
    <row r="185" spans="2:7" ht="15">
      <c r="B185" s="22" t="s">
        <v>79</v>
      </c>
      <c r="C185" s="26">
        <v>76.451</v>
      </c>
      <c r="D185" s="26">
        <v>99.773</v>
      </c>
      <c r="E185" s="26">
        <v>25.536</v>
      </c>
      <c r="F185" s="26">
        <v>5.993371000000001</v>
      </c>
      <c r="G185" s="26">
        <f>SUM(C185:F185)</f>
        <v>207.753371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894</v>
      </c>
      <c r="D188" s="41">
        <v>19741.116481778474</v>
      </c>
      <c r="E188" s="38">
        <v>48</v>
      </c>
      <c r="F188" s="36">
        <v>0</v>
      </c>
      <c r="G188" s="38">
        <f>SUM(C188:F188)</f>
        <v>20683.116481778474</v>
      </c>
    </row>
    <row r="189" spans="2:7" ht="15">
      <c r="B189" s="18" t="s">
        <v>94</v>
      </c>
      <c r="C189" s="13">
        <v>10.472827</v>
      </c>
      <c r="D189" s="13">
        <v>192.91866700000003</v>
      </c>
      <c r="E189" s="13">
        <v>1.92</v>
      </c>
      <c r="F189" s="36">
        <v>0</v>
      </c>
      <c r="G189" s="13">
        <f>SUM(C189:F189)</f>
        <v>205.311494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9014</v>
      </c>
      <c r="D192" s="39">
        <v>51996.2669144029</v>
      </c>
      <c r="E192" s="39">
        <v>3523</v>
      </c>
      <c r="F192" s="39">
        <v>221</v>
      </c>
      <c r="G192" s="39">
        <f>SUM(C192:F192)</f>
        <v>64754.2669144029</v>
      </c>
    </row>
    <row r="193" spans="2:7" ht="15">
      <c r="B193" s="22" t="s">
        <v>96</v>
      </c>
      <c r="C193" s="26">
        <v>210.17036199999998</v>
      </c>
      <c r="D193" s="26">
        <v>481.21659000000005</v>
      </c>
      <c r="E193" s="26">
        <v>52.784000000000006</v>
      </c>
      <c r="F193" s="26">
        <v>5.993371000000001</v>
      </c>
      <c r="G193" s="26">
        <f>SUM(C193:F193)</f>
        <v>750.1643230000001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K189" sqref="K189:K190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55353</v>
      </c>
      <c r="D6" s="16">
        <v>9651</v>
      </c>
      <c r="E6" s="16">
        <v>12922</v>
      </c>
      <c r="F6" s="16">
        <v>8326</v>
      </c>
      <c r="G6" s="16">
        <f>SUM(C6:F6)</f>
        <v>86252</v>
      </c>
    </row>
    <row r="7" spans="2:7" ht="15">
      <c r="B7" s="40" t="s">
        <v>6</v>
      </c>
      <c r="C7" s="16">
        <v>517</v>
      </c>
      <c r="D7" s="16">
        <v>236</v>
      </c>
      <c r="E7" s="16">
        <v>11</v>
      </c>
      <c r="F7" s="16">
        <v>0</v>
      </c>
      <c r="G7" s="16">
        <f>SUM(C7:F7)</f>
        <v>764</v>
      </c>
    </row>
    <row r="8" spans="2:7" ht="15">
      <c r="B8" s="22" t="s">
        <v>7</v>
      </c>
      <c r="C8" s="31">
        <v>55870</v>
      </c>
      <c r="D8" s="31">
        <v>9887</v>
      </c>
      <c r="E8" s="31">
        <v>12933</v>
      </c>
      <c r="F8" s="31">
        <v>8326</v>
      </c>
      <c r="G8" s="31">
        <f>SUM(C8:F8)</f>
        <v>87016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978533</v>
      </c>
      <c r="D12" s="16">
        <v>163237</v>
      </c>
      <c r="E12" s="21">
        <v>66795</v>
      </c>
      <c r="F12" s="21">
        <v>31611</v>
      </c>
      <c r="G12" s="21">
        <f>SUM(C12:F12)</f>
        <v>1240176</v>
      </c>
    </row>
    <row r="13" spans="2:7" ht="15">
      <c r="B13" s="20" t="s">
        <v>9</v>
      </c>
      <c r="C13" s="16">
        <v>2259415</v>
      </c>
      <c r="D13" s="16">
        <v>540110</v>
      </c>
      <c r="E13" s="21">
        <v>262719</v>
      </c>
      <c r="F13" s="21">
        <v>143964</v>
      </c>
      <c r="G13" s="21">
        <f>SUM(C13:F13)</f>
        <v>3206208</v>
      </c>
    </row>
    <row r="14" spans="2:7" ht="15">
      <c r="B14" s="22" t="s">
        <v>8</v>
      </c>
      <c r="C14" s="23">
        <v>3237948</v>
      </c>
      <c r="D14" s="23">
        <v>935288</v>
      </c>
      <c r="E14" s="23">
        <v>329514</v>
      </c>
      <c r="F14" s="23">
        <v>175575</v>
      </c>
      <c r="G14" s="23">
        <f>SUM(C14:F14)</f>
        <v>4678325</v>
      </c>
    </row>
    <row r="15" spans="2:7" ht="15">
      <c r="B15" s="22" t="s">
        <v>90</v>
      </c>
      <c r="C15" s="23">
        <v>377152</v>
      </c>
      <c r="D15" s="23">
        <v>123177</v>
      </c>
      <c r="E15" s="23">
        <v>2358</v>
      </c>
      <c r="F15" s="23">
        <v>0</v>
      </c>
      <c r="G15" s="23">
        <f>SUM(C15:F15)</f>
        <v>502687</v>
      </c>
    </row>
    <row r="16" spans="2:7" ht="15">
      <c r="B16" s="22" t="s">
        <v>34</v>
      </c>
      <c r="C16" s="23">
        <v>3615100</v>
      </c>
      <c r="D16" s="23">
        <v>1058465</v>
      </c>
      <c r="E16" s="23">
        <v>331872</v>
      </c>
      <c r="F16" s="23">
        <v>175575</v>
      </c>
      <c r="G16" s="23">
        <f>SUM(C16:F16)</f>
        <v>5181012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4879</v>
      </c>
      <c r="D19" s="38">
        <v>2601</v>
      </c>
      <c r="E19" s="29">
        <v>0</v>
      </c>
      <c r="F19" s="29">
        <v>0</v>
      </c>
      <c r="G19" s="29">
        <f>SUM(C19:F19)</f>
        <v>7480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3619979</v>
      </c>
      <c r="D21" s="23">
        <v>1061066</v>
      </c>
      <c r="E21" s="23">
        <v>331872</v>
      </c>
      <c r="F21" s="23">
        <v>175575</v>
      </c>
      <c r="G21" s="23">
        <f>SUM(C21:F21)</f>
        <v>5188492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441182</v>
      </c>
      <c r="D24" s="23">
        <v>243093</v>
      </c>
      <c r="E24" s="23">
        <v>132063</v>
      </c>
      <c r="F24" s="23">
        <v>26509</v>
      </c>
      <c r="G24" s="23">
        <f>SUM(C24:F24)</f>
        <v>842847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4061161</v>
      </c>
      <c r="D27" s="23">
        <v>1221966</v>
      </c>
      <c r="E27" s="23">
        <v>463935</v>
      </c>
      <c r="F27" s="23">
        <v>202084</v>
      </c>
      <c r="G27" s="23">
        <f>SUM(C27:F27)</f>
        <v>5949146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1478624</v>
      </c>
      <c r="D30" s="41">
        <v>316466</v>
      </c>
      <c r="E30" s="38">
        <v>138841</v>
      </c>
      <c r="F30" s="41">
        <v>19387</v>
      </c>
      <c r="G30" s="41">
        <f>SUM(C30:F30)</f>
        <v>1953318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2228705950565</v>
      </c>
      <c r="D33" s="41">
        <v>440989370358</v>
      </c>
      <c r="E33" s="41">
        <v>200518968658</v>
      </c>
      <c r="F33" s="41">
        <v>66191524017</v>
      </c>
      <c r="G33" s="41">
        <f>SUM(C33:F33)</f>
        <v>2936405813598</v>
      </c>
    </row>
    <row r="34" spans="2:7" ht="15">
      <c r="B34" s="40" t="s">
        <v>103</v>
      </c>
      <c r="C34" s="41">
        <v>113795463717</v>
      </c>
      <c r="D34" s="41">
        <f>201845*D24</f>
        <v>49067106585</v>
      </c>
      <c r="E34" s="41">
        <v>19067654600</v>
      </c>
      <c r="F34" s="41">
        <v>3390713900</v>
      </c>
      <c r="G34" s="41">
        <f>SUM(C34:F34)</f>
        <v>185320938802</v>
      </c>
    </row>
    <row r="35" spans="2:7" ht="15">
      <c r="B35" s="22" t="s">
        <v>104</v>
      </c>
      <c r="C35" s="23">
        <v>2342501414282</v>
      </c>
      <c r="D35" s="23">
        <v>440989572203</v>
      </c>
      <c r="E35" s="23">
        <v>219586623258</v>
      </c>
      <c r="F35" s="23">
        <v>69582237917</v>
      </c>
      <c r="G35" s="23">
        <f>SUM(C35:F35)</f>
        <v>3072659847660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356274</v>
      </c>
      <c r="D39" s="38">
        <v>187185</v>
      </c>
      <c r="E39" s="38">
        <v>77217</v>
      </c>
      <c r="F39" s="38">
        <v>21389</v>
      </c>
      <c r="G39" s="38">
        <f>SUM(C39:F39)</f>
        <v>642065</v>
      </c>
      <c r="H39" s="9"/>
      <c r="I39" s="9"/>
    </row>
    <row r="40" spans="2:9" ht="15">
      <c r="B40" s="40" t="s">
        <v>17</v>
      </c>
      <c r="C40" s="38">
        <v>1812</v>
      </c>
      <c r="D40" s="13">
        <v>966.4792520000001</v>
      </c>
      <c r="E40" s="38">
        <v>408</v>
      </c>
      <c r="F40" s="13">
        <v>121.931926</v>
      </c>
      <c r="G40" s="13">
        <f>SUM(C40:F40)</f>
        <v>3308.4111780000003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18">
        <v>143</v>
      </c>
      <c r="D43" s="38">
        <v>56</v>
      </c>
      <c r="E43" s="38">
        <v>57</v>
      </c>
      <c r="F43" s="38">
        <v>8</v>
      </c>
      <c r="G43" s="38">
        <f>SUM(C43:F43)</f>
        <v>264</v>
      </c>
      <c r="H43" s="9"/>
      <c r="I43" s="9"/>
    </row>
    <row r="44" spans="2:9" ht="15">
      <c r="B44" s="40" t="s">
        <v>20</v>
      </c>
      <c r="C44" s="45">
        <v>1.7</v>
      </c>
      <c r="D44" s="13">
        <v>0.8720289999999999</v>
      </c>
      <c r="E44" s="13">
        <v>0.8</v>
      </c>
      <c r="F44" s="13">
        <v>0.196749</v>
      </c>
      <c r="G44" s="13">
        <f>SUM(C44:F44)</f>
        <v>3.5687779999999996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93592</v>
      </c>
      <c r="D47" s="41">
        <v>56125</v>
      </c>
      <c r="E47" s="41">
        <v>10765</v>
      </c>
      <c r="F47" s="41">
        <v>8505</v>
      </c>
      <c r="G47" s="41">
        <f>SUM(C47:F47)</f>
        <v>168987</v>
      </c>
      <c r="H47" s="9"/>
      <c r="I47" s="9"/>
    </row>
    <row r="48" spans="2:9" ht="15">
      <c r="B48" s="40" t="s">
        <v>23</v>
      </c>
      <c r="C48" s="41">
        <v>37661</v>
      </c>
      <c r="D48" s="13">
        <v>12408.636767999998</v>
      </c>
      <c r="E48" s="13">
        <v>4342.809</v>
      </c>
      <c r="F48" s="13">
        <v>1365.05</v>
      </c>
      <c r="G48" s="13">
        <f>SUM(C48:F48)</f>
        <v>55777.495768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120223</v>
      </c>
      <c r="D54" s="41">
        <v>10527</v>
      </c>
      <c r="E54" s="41">
        <v>3310</v>
      </c>
      <c r="F54" s="41">
        <v>1268</v>
      </c>
      <c r="G54" s="41">
        <f aca="true" t="shared" si="0" ref="G54:G70">SUM(C54:F54)</f>
        <v>135328</v>
      </c>
    </row>
    <row r="55" spans="2:7" ht="15">
      <c r="B55" s="40" t="s">
        <v>26</v>
      </c>
      <c r="C55" s="41">
        <v>49367.197828</v>
      </c>
      <c r="D55" s="41">
        <v>15192.975</v>
      </c>
      <c r="E55" s="41">
        <v>4422</v>
      </c>
      <c r="F55" s="41">
        <v>1301</v>
      </c>
      <c r="G55" s="41">
        <f t="shared" si="0"/>
        <v>70283.172828</v>
      </c>
    </row>
    <row r="56" spans="2:7" ht="15">
      <c r="B56" s="40" t="s">
        <v>27</v>
      </c>
      <c r="C56" s="41">
        <v>9.9689826405929</v>
      </c>
      <c r="D56" s="41">
        <v>39.24738918630238</v>
      </c>
      <c r="E56" s="41">
        <v>26</v>
      </c>
      <c r="F56" s="41">
        <v>19</v>
      </c>
      <c r="G56" s="41">
        <f>AVERAGE(C56:F56)</f>
        <v>23.55409295672382</v>
      </c>
    </row>
    <row r="57" spans="2:7" ht="15">
      <c r="B57" s="40" t="s">
        <v>28</v>
      </c>
      <c r="C57" s="41">
        <v>947715</v>
      </c>
      <c r="D57" s="41">
        <v>226826.8107419528</v>
      </c>
      <c r="E57" s="41">
        <v>80765</v>
      </c>
      <c r="F57" s="41">
        <v>26486</v>
      </c>
      <c r="G57" s="41">
        <f t="shared" si="0"/>
        <v>1281792.8107419529</v>
      </c>
    </row>
    <row r="58" spans="2:7" ht="15">
      <c r="B58" s="40" t="s">
        <v>108</v>
      </c>
      <c r="C58" s="13">
        <v>1072627.455735</v>
      </c>
      <c r="D58" s="13">
        <v>296790.2276876092</v>
      </c>
      <c r="E58" s="41">
        <v>90062</v>
      </c>
      <c r="F58" s="41">
        <v>27067</v>
      </c>
      <c r="G58" s="13">
        <f t="shared" si="0"/>
        <v>1486546.6834226092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24">
        <v>0</v>
      </c>
      <c r="E61" s="24">
        <v>0</v>
      </c>
      <c r="F61" s="24">
        <v>0</v>
      </c>
      <c r="G61" s="14">
        <f t="shared" si="0"/>
        <v>0</v>
      </c>
    </row>
    <row r="62" spans="2:7" ht="15">
      <c r="B62" s="40" t="s">
        <v>27</v>
      </c>
      <c r="C62" s="24">
        <v>0</v>
      </c>
      <c r="D62" s="24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2.362308</v>
      </c>
      <c r="E64" s="24">
        <v>0</v>
      </c>
      <c r="F64" s="24">
        <v>0</v>
      </c>
      <c r="G64" s="14">
        <f t="shared" si="0"/>
        <v>2.362308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6439</v>
      </c>
      <c r="D66" s="38">
        <v>4797</v>
      </c>
      <c r="E66" s="38">
        <v>2277</v>
      </c>
      <c r="F66" s="38">
        <v>100</v>
      </c>
      <c r="G66" s="38">
        <f t="shared" si="0"/>
        <v>13613</v>
      </c>
    </row>
    <row r="67" spans="2:7" ht="15">
      <c r="B67" s="40" t="s">
        <v>26</v>
      </c>
      <c r="C67" s="38">
        <v>3425.251968</v>
      </c>
      <c r="D67" s="38">
        <v>4442.444</v>
      </c>
      <c r="E67" s="38">
        <v>1734.379616</v>
      </c>
      <c r="F67" s="38">
        <v>40</v>
      </c>
      <c r="G67" s="38">
        <f t="shared" si="0"/>
        <v>9642.075584</v>
      </c>
    </row>
    <row r="68" spans="2:7" ht="15">
      <c r="B68" s="40" t="s">
        <v>27</v>
      </c>
      <c r="C68" s="38">
        <v>32.2901071594968</v>
      </c>
      <c r="D68" s="38">
        <v>52.034352738446195</v>
      </c>
      <c r="E68" s="38">
        <v>41</v>
      </c>
      <c r="F68" s="38">
        <v>51</v>
      </c>
      <c r="G68" s="38">
        <f>AVERAGE(C68:F68)</f>
        <v>44.08111497448575</v>
      </c>
    </row>
    <row r="69" spans="2:7" ht="15">
      <c r="B69" s="40" t="s">
        <v>28</v>
      </c>
      <c r="C69" s="38">
        <v>136794</v>
      </c>
      <c r="D69" s="38">
        <v>145177.1892580472</v>
      </c>
      <c r="E69" s="38">
        <v>42890</v>
      </c>
      <c r="F69" s="38">
        <v>9745</v>
      </c>
      <c r="G69" s="38">
        <f t="shared" si="0"/>
        <v>334606.1892580472</v>
      </c>
    </row>
    <row r="70" spans="2:7" ht="15">
      <c r="B70" s="40" t="s">
        <v>108</v>
      </c>
      <c r="C70" s="38">
        <v>88151</v>
      </c>
      <c r="D70" s="13">
        <v>97755.04226939079</v>
      </c>
      <c r="E70" s="13">
        <v>24348.404416</v>
      </c>
      <c r="F70" s="38">
        <v>2761</v>
      </c>
      <c r="G70" s="13">
        <f t="shared" si="0"/>
        <v>213015.44668539078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126662</v>
      </c>
      <c r="D72" s="23">
        <v>15324</v>
      </c>
      <c r="E72" s="23">
        <v>5587</v>
      </c>
      <c r="F72" s="23">
        <v>1368</v>
      </c>
      <c r="G72" s="23">
        <f>SUM(C72:F72)</f>
        <v>148941</v>
      </c>
    </row>
    <row r="73" spans="2:7" ht="15">
      <c r="B73" s="22" t="s">
        <v>26</v>
      </c>
      <c r="C73" s="23">
        <v>52792.44979599999</v>
      </c>
      <c r="D73" s="23">
        <v>19635.419</v>
      </c>
      <c r="E73" s="23">
        <v>6156.379616</v>
      </c>
      <c r="F73" s="23">
        <v>1341</v>
      </c>
      <c r="G73" s="26">
        <f>SUM(C73:F73)</f>
        <v>79925.248412</v>
      </c>
    </row>
    <row r="74" spans="2:7" ht="15">
      <c r="B74" s="22" t="s">
        <v>27</v>
      </c>
      <c r="C74" s="23">
        <v>21.12954490004485</v>
      </c>
      <c r="D74" s="23">
        <v>30.427247308249523</v>
      </c>
      <c r="E74" s="23">
        <v>31</v>
      </c>
      <c r="F74" s="23">
        <v>21</v>
      </c>
      <c r="G74" s="23">
        <f>AVERAGE(C74:F74)</f>
        <v>25.889198052073592</v>
      </c>
    </row>
    <row r="75" spans="2:7" ht="15">
      <c r="B75" s="22" t="s">
        <v>28</v>
      </c>
      <c r="C75" s="23">
        <v>1084509</v>
      </c>
      <c r="D75" s="23">
        <v>372005</v>
      </c>
      <c r="E75" s="23">
        <v>123655</v>
      </c>
      <c r="F75" s="23">
        <v>36231</v>
      </c>
      <c r="G75" s="23">
        <f>SUM(C75:F75)</f>
        <v>1616400</v>
      </c>
    </row>
    <row r="76" spans="2:7" ht="15">
      <c r="B76" s="22" t="s">
        <v>108</v>
      </c>
      <c r="C76" s="26">
        <v>1160778.455735</v>
      </c>
      <c r="D76" s="26">
        <v>394547.632265</v>
      </c>
      <c r="E76" s="26">
        <v>114410.404416</v>
      </c>
      <c r="F76" s="23">
        <v>29828</v>
      </c>
      <c r="G76" s="26">
        <f>SUM(C76:F76)</f>
        <v>1699564.492416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8</v>
      </c>
      <c r="D80" s="24">
        <v>0</v>
      </c>
      <c r="E80" s="24">
        <v>0</v>
      </c>
      <c r="F80" s="24" t="s">
        <v>110</v>
      </c>
      <c r="G80" s="24">
        <f>SUM(C80:F80)</f>
        <v>8</v>
      </c>
    </row>
    <row r="81" spans="2:7" ht="15">
      <c r="B81" s="40" t="s">
        <v>26</v>
      </c>
      <c r="C81" s="30">
        <v>132.032651</v>
      </c>
      <c r="D81" s="30">
        <v>0</v>
      </c>
      <c r="E81" s="24">
        <v>0</v>
      </c>
      <c r="F81" s="30" t="s">
        <v>110</v>
      </c>
      <c r="G81" s="30">
        <f>SUM(C81:F81)</f>
        <v>132.032651</v>
      </c>
    </row>
    <row r="82" spans="2:7" ht="15">
      <c r="B82" s="40" t="s">
        <v>27</v>
      </c>
      <c r="C82" s="30">
        <v>277.5</v>
      </c>
      <c r="D82" s="30">
        <v>0</v>
      </c>
      <c r="E82" s="24">
        <v>0</v>
      </c>
      <c r="F82" s="30" t="s">
        <v>110</v>
      </c>
      <c r="G82" s="30">
        <f>AVERAGE(C82:F82)</f>
        <v>92.5</v>
      </c>
    </row>
    <row r="83" spans="2:7" ht="15">
      <c r="B83" s="40" t="s">
        <v>28</v>
      </c>
      <c r="C83" s="30">
        <v>1077</v>
      </c>
      <c r="D83" s="30">
        <v>148</v>
      </c>
      <c r="E83" s="30">
        <v>7</v>
      </c>
      <c r="F83" s="30">
        <v>1</v>
      </c>
      <c r="G83" s="30">
        <f>SUM(C83:F83)</f>
        <v>1233</v>
      </c>
    </row>
    <row r="84" spans="2:7" ht="15">
      <c r="B84" s="40" t="s">
        <v>108</v>
      </c>
      <c r="C84" s="13">
        <v>21132.336887</v>
      </c>
      <c r="D84" s="30">
        <v>1860</v>
      </c>
      <c r="E84" s="30">
        <v>90</v>
      </c>
      <c r="F84" s="13">
        <v>15.6144945</v>
      </c>
      <c r="G84" s="13">
        <f>SUM(C84:F84)</f>
        <v>23097.951381500003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221.186214</v>
      </c>
      <c r="D96" s="24">
        <v>0</v>
      </c>
      <c r="E96" s="24">
        <v>0</v>
      </c>
      <c r="F96" s="24" t="s">
        <v>110</v>
      </c>
      <c r="G96" s="13">
        <f>SUM(C96:F96)</f>
        <v>221.186214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8</v>
      </c>
      <c r="D98" s="22">
        <v>0</v>
      </c>
      <c r="E98" s="23">
        <v>0</v>
      </c>
      <c r="F98" s="25" t="s">
        <v>110</v>
      </c>
      <c r="G98" s="23">
        <f>SUM(C98:F98)</f>
        <v>8</v>
      </c>
    </row>
    <row r="99" spans="2:7" ht="15">
      <c r="B99" s="22" t="s">
        <v>26</v>
      </c>
      <c r="C99" s="23">
        <v>132.032651</v>
      </c>
      <c r="D99" s="22">
        <v>0</v>
      </c>
      <c r="E99" s="23">
        <v>0</v>
      </c>
      <c r="F99" s="25" t="s">
        <v>110</v>
      </c>
      <c r="G99" s="26">
        <f>SUM(C99:F99)</f>
        <v>132.032651</v>
      </c>
    </row>
    <row r="100" spans="2:7" ht="15">
      <c r="B100" s="22" t="s">
        <v>27</v>
      </c>
      <c r="C100" s="23">
        <v>277.5</v>
      </c>
      <c r="D100" s="22">
        <v>0</v>
      </c>
      <c r="E100" s="23">
        <v>0</v>
      </c>
      <c r="F100" s="25" t="s">
        <v>110</v>
      </c>
      <c r="G100" s="23">
        <f>AVERAGE(C100:F100)</f>
        <v>92.5</v>
      </c>
    </row>
    <row r="101" spans="2:7" ht="15">
      <c r="B101" s="22" t="s">
        <v>28</v>
      </c>
      <c r="C101" s="23">
        <v>1092</v>
      </c>
      <c r="D101" s="22">
        <v>148</v>
      </c>
      <c r="E101" s="22">
        <v>7</v>
      </c>
      <c r="F101" s="34">
        <v>1</v>
      </c>
      <c r="G101" s="23">
        <f>SUM(C101:F101)</f>
        <v>1248</v>
      </c>
    </row>
    <row r="102" spans="2:7" ht="15">
      <c r="B102" s="22" t="s">
        <v>108</v>
      </c>
      <c r="C102" s="26">
        <v>21353.523101000002</v>
      </c>
      <c r="D102" s="22">
        <v>1860</v>
      </c>
      <c r="E102" s="22">
        <v>90</v>
      </c>
      <c r="F102" s="26">
        <v>15.6144945</v>
      </c>
      <c r="G102" s="26">
        <f>SUM(C102:F102)</f>
        <v>23319.137595500004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2.14</v>
      </c>
      <c r="D106" s="17">
        <v>2.827439427312695</v>
      </c>
      <c r="E106" s="17">
        <v>2.76</v>
      </c>
      <c r="F106" s="17">
        <v>2.44</v>
      </c>
      <c r="G106" s="17">
        <f>AVERAGE(C106:F106)</f>
        <v>2.541859856828174</v>
      </c>
    </row>
    <row r="107" spans="2:7" ht="15">
      <c r="B107" s="40" t="s">
        <v>38</v>
      </c>
      <c r="C107" s="14">
        <v>2.14</v>
      </c>
      <c r="D107" s="17">
        <v>2.6939066666666363</v>
      </c>
      <c r="E107" s="40">
        <v>2.57</v>
      </c>
      <c r="F107" s="17">
        <v>2.44</v>
      </c>
      <c r="G107" s="17">
        <f>AVERAGE(C107:F107)</f>
        <v>2.460976666666659</v>
      </c>
    </row>
    <row r="108" spans="2:7" ht="15">
      <c r="B108" s="40" t="s">
        <v>39</v>
      </c>
      <c r="C108" s="14">
        <v>2.14</v>
      </c>
      <c r="D108" s="17">
        <v>2.5591121076233367</v>
      </c>
      <c r="E108" s="40">
        <v>2.45</v>
      </c>
      <c r="F108" s="17">
        <v>2.44</v>
      </c>
      <c r="G108" s="17">
        <f>AVERAGE(C108:F108)</f>
        <v>2.3972780269058345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1.8900000000000001</v>
      </c>
      <c r="E110" s="40">
        <v>1.57</v>
      </c>
      <c r="F110" s="17">
        <v>1.91</v>
      </c>
      <c r="G110" s="17">
        <f>AVERAGE(C110:F110)</f>
        <v>1.59</v>
      </c>
    </row>
    <row r="111" spans="2:7" ht="15">
      <c r="B111" s="40" t="s">
        <v>38</v>
      </c>
      <c r="C111" s="14">
        <v>1.85</v>
      </c>
      <c r="D111" s="17">
        <v>1.8900000000000003</v>
      </c>
      <c r="E111" s="40">
        <v>1.78</v>
      </c>
      <c r="F111" s="17">
        <v>1.91</v>
      </c>
      <c r="G111" s="17">
        <f>AVERAGE(C111:F111)</f>
        <v>1.8575000000000002</v>
      </c>
    </row>
    <row r="112" spans="2:7" ht="15">
      <c r="B112" s="40" t="s">
        <v>39</v>
      </c>
      <c r="C112" s="14">
        <v>1.89</v>
      </c>
      <c r="D112" s="17">
        <v>1.8899999999999904</v>
      </c>
      <c r="E112" s="17">
        <v>1.91</v>
      </c>
      <c r="F112" s="17">
        <v>1.91</v>
      </c>
      <c r="G112" s="17">
        <f>AVERAGE(C112:F112)</f>
        <v>1.8999999999999977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1.39</v>
      </c>
      <c r="D115" s="17">
        <v>1.8500000000000094</v>
      </c>
      <c r="E115" s="17">
        <v>1.72</v>
      </c>
      <c r="F115" s="17">
        <v>1.65</v>
      </c>
      <c r="G115" s="17">
        <f>AVERAGE(C115:F115)</f>
        <v>1.652500000000002</v>
      </c>
    </row>
    <row r="116" spans="2:7" ht="15">
      <c r="B116" s="40" t="s">
        <v>38</v>
      </c>
      <c r="C116" s="14">
        <v>1.49</v>
      </c>
      <c r="D116" s="17">
        <v>1.850000000000008</v>
      </c>
      <c r="E116" s="40">
        <v>1.82</v>
      </c>
      <c r="F116" s="17">
        <v>1.69</v>
      </c>
      <c r="G116" s="17">
        <f>AVERAGE(C116:F116)</f>
        <v>1.7125000000000021</v>
      </c>
    </row>
    <row r="117" spans="2:7" ht="15">
      <c r="B117" s="40" t="s">
        <v>39</v>
      </c>
      <c r="C117" s="14">
        <v>1.59</v>
      </c>
      <c r="D117" s="17">
        <v>1.7877504798464363</v>
      </c>
      <c r="E117" s="40">
        <v>1.84</v>
      </c>
      <c r="F117" s="17">
        <v>1.85</v>
      </c>
      <c r="G117" s="17">
        <f>AVERAGE(C117:F117)</f>
        <v>1.7669376199616091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0.99</v>
      </c>
      <c r="E119" s="40">
        <v>0</v>
      </c>
      <c r="F119" s="17">
        <v>0.79</v>
      </c>
      <c r="G119" s="17">
        <f>AVERAGE(C119:F119)</f>
        <v>0.6174999999999999</v>
      </c>
    </row>
    <row r="120" spans="2:7" ht="15">
      <c r="B120" s="40" t="s">
        <v>38</v>
      </c>
      <c r="C120" s="14">
        <v>1.09</v>
      </c>
      <c r="D120" s="17">
        <v>0.9899999999999999</v>
      </c>
      <c r="E120" s="40">
        <v>1.76</v>
      </c>
      <c r="F120" s="17">
        <v>1.69</v>
      </c>
      <c r="G120" s="17">
        <f>AVERAGE(C120:F120)</f>
        <v>1.3824999999999998</v>
      </c>
    </row>
    <row r="121" spans="2:7" ht="15">
      <c r="B121" s="40" t="s">
        <v>39</v>
      </c>
      <c r="C121" s="14">
        <v>1.24</v>
      </c>
      <c r="D121" s="17">
        <v>1.4699999999999993</v>
      </c>
      <c r="E121" s="17">
        <v>1.76</v>
      </c>
      <c r="F121" s="17">
        <v>1.85</v>
      </c>
      <c r="G121" s="17">
        <f>AVERAGE(C121:F121)</f>
        <v>1.5799999999999996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4">
        <v>5.64757022471949</v>
      </c>
      <c r="D124" s="32">
        <v>0</v>
      </c>
      <c r="E124" s="32">
        <v>0</v>
      </c>
      <c r="F124" s="24" t="s">
        <v>110</v>
      </c>
      <c r="G124" s="14">
        <f>AVERAGE(C124:F124)</f>
        <v>1.88252340823983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4">
        <v>1.98069402168948</v>
      </c>
      <c r="D126" s="14">
        <v>2.14150455</v>
      </c>
      <c r="E126" s="14">
        <v>2.293537</v>
      </c>
      <c r="F126" s="15">
        <v>2.33</v>
      </c>
      <c r="G126" s="14">
        <f>AVERAGE(C126:F126)</f>
        <v>2.18643389292237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351837</v>
      </c>
      <c r="D129" s="41">
        <v>38340</v>
      </c>
      <c r="E129" s="38">
        <v>8535</v>
      </c>
      <c r="F129" s="40">
        <v>349</v>
      </c>
      <c r="G129" s="38">
        <f>SUM(C129:F129)</f>
        <v>399061</v>
      </c>
    </row>
    <row r="130" spans="2:7" ht="15">
      <c r="B130" s="40" t="s">
        <v>46</v>
      </c>
      <c r="C130" s="13">
        <v>180058.509899</v>
      </c>
      <c r="D130" s="13">
        <v>5174.687375</v>
      </c>
      <c r="E130" s="38">
        <v>1150</v>
      </c>
      <c r="F130" s="40">
        <v>56</v>
      </c>
      <c r="G130" s="13">
        <f>SUM(C130:F130)</f>
        <v>186439.197274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828457</v>
      </c>
      <c r="D133" s="41">
        <v>366963</v>
      </c>
      <c r="E133" s="41">
        <v>171369</v>
      </c>
      <c r="F133" s="13">
        <v>468636.2313509146</v>
      </c>
      <c r="G133" s="13">
        <f>SUM(C133:F133)</f>
        <v>1835425.2313509146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132836</v>
      </c>
      <c r="D137" s="38">
        <v>8334</v>
      </c>
      <c r="E137" s="38">
        <v>0</v>
      </c>
      <c r="F137" s="38">
        <v>10621</v>
      </c>
      <c r="G137" s="41">
        <f>SUM(C137:F137)</f>
        <v>151791</v>
      </c>
      <c r="H137" s="9"/>
      <c r="I137" s="9"/>
    </row>
    <row r="138" spans="2:9" ht="15">
      <c r="B138" s="40" t="s">
        <v>51</v>
      </c>
      <c r="C138" s="38">
        <v>2551</v>
      </c>
      <c r="D138" s="38">
        <v>3496</v>
      </c>
      <c r="E138" s="38">
        <v>13</v>
      </c>
      <c r="F138" s="38">
        <v>703</v>
      </c>
      <c r="G138" s="41">
        <f>SUM(C138:F138)</f>
        <v>6763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88549</v>
      </c>
      <c r="D141" s="41">
        <v>0</v>
      </c>
      <c r="E141" s="38">
        <v>34593</v>
      </c>
      <c r="F141" s="24" t="s">
        <v>110</v>
      </c>
      <c r="G141" s="41">
        <f>SUM(C141:F141)</f>
        <v>123142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6731</v>
      </c>
      <c r="D147" s="41">
        <v>9722.641193722944</v>
      </c>
      <c r="E147" s="38">
        <v>4</v>
      </c>
      <c r="F147" s="38">
        <v>1</v>
      </c>
      <c r="G147" s="38">
        <f>SUM(C147:F147)</f>
        <v>16458.641193722942</v>
      </c>
    </row>
    <row r="148" spans="2:7" ht="15">
      <c r="B148" s="40" t="s">
        <v>56</v>
      </c>
      <c r="C148" s="13">
        <v>137.264</v>
      </c>
      <c r="D148" s="13">
        <v>216.15398199999998</v>
      </c>
      <c r="E148" s="13">
        <v>0.042</v>
      </c>
      <c r="F148" s="13">
        <v>0.022</v>
      </c>
      <c r="G148" s="13">
        <f>SUM(C148:F148)</f>
        <v>353.48198199999996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0</v>
      </c>
      <c r="E151" s="35">
        <v>0</v>
      </c>
      <c r="F151" s="35">
        <v>0</v>
      </c>
      <c r="G151" s="38">
        <f>SUM(C151:F151)</f>
        <v>0</v>
      </c>
      <c r="H151" s="27"/>
    </row>
    <row r="152" spans="2:8" ht="15">
      <c r="B152" s="40" t="s">
        <v>59</v>
      </c>
      <c r="C152" s="40">
        <v>0</v>
      </c>
      <c r="D152" s="40">
        <v>0</v>
      </c>
      <c r="E152" s="35">
        <v>0</v>
      </c>
      <c r="F152" s="35">
        <v>0</v>
      </c>
      <c r="G152" s="13">
        <f>SUM(C152:F152)</f>
        <v>0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213</v>
      </c>
      <c r="E155" s="38">
        <v>11</v>
      </c>
      <c r="F155" s="35">
        <v>0</v>
      </c>
      <c r="G155" s="38">
        <f>SUM(C155:F155)</f>
        <v>224</v>
      </c>
      <c r="H155" s="27"/>
    </row>
    <row r="156" spans="2:8" ht="15">
      <c r="B156" s="40" t="s">
        <v>61</v>
      </c>
      <c r="C156" s="40">
        <v>0</v>
      </c>
      <c r="D156" s="13">
        <v>4.044</v>
      </c>
      <c r="E156" s="13">
        <v>0.204</v>
      </c>
      <c r="F156" s="35">
        <v>0</v>
      </c>
      <c r="G156" s="13">
        <f>SUM(C156:F156)</f>
        <v>4.247999999999999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6731</v>
      </c>
      <c r="D159" s="23">
        <v>9935.641193722944</v>
      </c>
      <c r="E159" s="23">
        <v>15</v>
      </c>
      <c r="F159" s="23">
        <v>1</v>
      </c>
      <c r="G159" s="23">
        <f>SUM(C159:F159)</f>
        <v>16682.641193722942</v>
      </c>
    </row>
    <row r="160" spans="2:7" ht="15">
      <c r="B160" s="22" t="s">
        <v>76</v>
      </c>
      <c r="C160" s="26">
        <v>137.264</v>
      </c>
      <c r="D160" s="26">
        <v>220.197982</v>
      </c>
      <c r="E160" s="26">
        <v>0.246</v>
      </c>
      <c r="F160" s="23">
        <v>0.022</v>
      </c>
      <c r="G160" s="26">
        <f>SUM(C160:F160)</f>
        <v>357.729982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5316</v>
      </c>
      <c r="D163" s="41">
        <v>44776.89409771946</v>
      </c>
      <c r="E163" s="38">
        <v>2729</v>
      </c>
      <c r="F163" s="38">
        <v>84</v>
      </c>
      <c r="G163" s="38">
        <f>SUM(C163:F163)</f>
        <v>52905.89409771946</v>
      </c>
    </row>
    <row r="164" spans="2:7" ht="15">
      <c r="B164" s="18" t="s">
        <v>61</v>
      </c>
      <c r="C164" s="13">
        <v>124.44907</v>
      </c>
      <c r="D164" s="13">
        <v>227.44648199999995</v>
      </c>
      <c r="E164" s="13">
        <v>27.694991</v>
      </c>
      <c r="F164" s="13">
        <v>0.3365</v>
      </c>
      <c r="G164" s="13">
        <f>SUM(C164:F164)</f>
        <v>379.92704299999997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327</v>
      </c>
      <c r="D168" s="41">
        <v>2033.047619047619</v>
      </c>
      <c r="E168" s="38">
        <v>222</v>
      </c>
      <c r="F168" s="41">
        <v>40</v>
      </c>
      <c r="G168" s="38">
        <f>SUM(C168:F168)</f>
        <v>2622.0476190476193</v>
      </c>
    </row>
    <row r="169" spans="2:7" ht="15">
      <c r="B169" s="40" t="s">
        <v>67</v>
      </c>
      <c r="C169" s="13">
        <v>8.175</v>
      </c>
      <c r="D169" s="13">
        <v>44.226893</v>
      </c>
      <c r="E169" s="13">
        <v>4.44</v>
      </c>
      <c r="F169" s="13">
        <v>1.04</v>
      </c>
      <c r="G169" s="13">
        <f>SUM(C169:F169)</f>
        <v>57.881893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2561</v>
      </c>
      <c r="D172" s="41">
        <v>1267</v>
      </c>
      <c r="E172" s="38">
        <v>440</v>
      </c>
      <c r="F172" s="41">
        <v>121</v>
      </c>
      <c r="G172" s="38">
        <f>SUM(C172:F172)</f>
        <v>4389</v>
      </c>
    </row>
    <row r="173" spans="2:7" ht="15">
      <c r="B173" s="40" t="s">
        <v>67</v>
      </c>
      <c r="C173" s="13">
        <v>56.342</v>
      </c>
      <c r="D173" s="13">
        <v>27.678</v>
      </c>
      <c r="E173" s="13">
        <v>8.8</v>
      </c>
      <c r="F173" s="13">
        <v>2.806</v>
      </c>
      <c r="G173" s="13">
        <f>SUM(C173:F173)</f>
        <v>95.62599999999999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175</v>
      </c>
      <c r="D176" s="41">
        <v>319</v>
      </c>
      <c r="E176" s="38">
        <v>193</v>
      </c>
      <c r="F176" s="41">
        <v>39</v>
      </c>
      <c r="G176" s="38">
        <f>SUM(C176:F176)</f>
        <v>726</v>
      </c>
    </row>
    <row r="177" spans="2:7" ht="15">
      <c r="B177" s="40" t="s">
        <v>67</v>
      </c>
      <c r="C177" s="13">
        <v>12.25</v>
      </c>
      <c r="D177" s="13">
        <v>26.21</v>
      </c>
      <c r="E177" s="13">
        <v>13.400492</v>
      </c>
      <c r="F177" s="13">
        <v>2.879469</v>
      </c>
      <c r="G177" s="13">
        <f>SUM(C177:F177)</f>
        <v>54.739961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498</v>
      </c>
      <c r="D180" s="41">
        <v>77</v>
      </c>
      <c r="E180" s="29">
        <v>0</v>
      </c>
      <c r="F180" s="41">
        <v>17</v>
      </c>
      <c r="G180" s="38">
        <f>SUM(C180:F180)</f>
        <v>592</v>
      </c>
    </row>
    <row r="181" spans="2:7" ht="15">
      <c r="B181" s="40" t="s">
        <v>67</v>
      </c>
      <c r="C181" s="13">
        <v>15.71</v>
      </c>
      <c r="D181" s="13">
        <v>4.4135</v>
      </c>
      <c r="E181" s="29">
        <v>0</v>
      </c>
      <c r="F181" s="13">
        <v>0.9</v>
      </c>
      <c r="G181" s="13">
        <f>SUM(C181:F181)</f>
        <v>21.0235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3561</v>
      </c>
      <c r="D184" s="23">
        <v>3696.0476190476193</v>
      </c>
      <c r="E184" s="23">
        <v>855</v>
      </c>
      <c r="F184" s="23">
        <v>301</v>
      </c>
      <c r="G184" s="23">
        <f>SUM(C184:F184)</f>
        <v>8413.047619047618</v>
      </c>
    </row>
    <row r="185" spans="2:7" ht="15">
      <c r="B185" s="22" t="s">
        <v>79</v>
      </c>
      <c r="C185" s="26">
        <v>92.47699999999999</v>
      </c>
      <c r="D185" s="26">
        <v>102.528393</v>
      </c>
      <c r="E185" s="26">
        <v>26.640492000000002</v>
      </c>
      <c r="F185" s="26">
        <v>7.961969</v>
      </c>
      <c r="G185" s="26">
        <f>SUM(C185:F185)</f>
        <v>229.60785399999997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2517</v>
      </c>
      <c r="D188" s="41">
        <v>16598.605967550113</v>
      </c>
      <c r="E188" s="38">
        <v>48</v>
      </c>
      <c r="F188" s="36">
        <v>0</v>
      </c>
      <c r="G188" s="38">
        <f>SUM(C188:F188)</f>
        <v>19163.605967550113</v>
      </c>
    </row>
    <row r="189" spans="2:7" ht="15">
      <c r="B189" s="18" t="s">
        <v>94</v>
      </c>
      <c r="C189" s="13">
        <v>38.546613</v>
      </c>
      <c r="D189" s="13">
        <v>101.03184599999997</v>
      </c>
      <c r="E189" s="13">
        <v>1.91</v>
      </c>
      <c r="F189" s="36">
        <v>0</v>
      </c>
      <c r="G189" s="13">
        <f>SUM(C189:F189)</f>
        <v>141.48845899999998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18125</v>
      </c>
      <c r="D192" s="39">
        <v>75007.18887804014</v>
      </c>
      <c r="E192" s="39">
        <v>3647</v>
      </c>
      <c r="F192" s="39">
        <v>302</v>
      </c>
      <c r="G192" s="39">
        <f>SUM(C192:F192)</f>
        <v>97081.18887804014</v>
      </c>
    </row>
    <row r="193" spans="2:7" ht="15">
      <c r="B193" s="22" t="s">
        <v>96</v>
      </c>
      <c r="C193" s="26">
        <v>392.73668299999997</v>
      </c>
      <c r="D193" s="26">
        <v>651.2047029999999</v>
      </c>
      <c r="E193" s="26">
        <v>56.49148300000001</v>
      </c>
      <c r="F193" s="26">
        <v>7.983969</v>
      </c>
      <c r="G193" s="26">
        <f>SUM(C193:F193)</f>
        <v>1108.4168379999999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K150" sqref="K150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55559</v>
      </c>
      <c r="D6" s="16">
        <v>9599</v>
      </c>
      <c r="E6" s="16">
        <v>12839</v>
      </c>
      <c r="F6" s="16">
        <v>8306</v>
      </c>
      <c r="G6" s="16">
        <f>SUM(C6:F6)</f>
        <v>86303</v>
      </c>
    </row>
    <row r="7" spans="2:7" ht="15">
      <c r="B7" s="40" t="s">
        <v>6</v>
      </c>
      <c r="C7" s="16">
        <v>311</v>
      </c>
      <c r="D7" s="16">
        <v>236</v>
      </c>
      <c r="E7" s="16">
        <v>11</v>
      </c>
      <c r="F7" s="16">
        <v>0</v>
      </c>
      <c r="G7" s="16">
        <f>SUM(C7:F7)</f>
        <v>558</v>
      </c>
    </row>
    <row r="8" spans="2:7" ht="15">
      <c r="B8" s="22" t="s">
        <v>7</v>
      </c>
      <c r="C8" s="31">
        <v>55870</v>
      </c>
      <c r="D8" s="31">
        <v>9835</v>
      </c>
      <c r="E8" s="31">
        <v>12850</v>
      </c>
      <c r="F8" s="31">
        <v>8306</v>
      </c>
      <c r="G8" s="31">
        <f>SUM(C8:F8)</f>
        <v>86861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985445</v>
      </c>
      <c r="D12" s="16">
        <v>163674</v>
      </c>
      <c r="E12" s="21">
        <v>66328</v>
      </c>
      <c r="F12" s="21">
        <v>32656</v>
      </c>
      <c r="G12" s="21">
        <f>SUM(C12:F12)</f>
        <v>1248103</v>
      </c>
    </row>
    <row r="13" spans="2:7" ht="15">
      <c r="B13" s="20" t="s">
        <v>9</v>
      </c>
      <c r="C13" s="16">
        <v>2282296</v>
      </c>
      <c r="D13" s="16">
        <v>542422</v>
      </c>
      <c r="E13" s="21">
        <v>264712</v>
      </c>
      <c r="F13" s="21">
        <v>145571</v>
      </c>
      <c r="G13" s="21">
        <f>SUM(C13:F13)</f>
        <v>3235001</v>
      </c>
    </row>
    <row r="14" spans="2:7" ht="15">
      <c r="B14" s="22" t="s">
        <v>8</v>
      </c>
      <c r="C14" s="23">
        <v>3267741</v>
      </c>
      <c r="D14" s="23">
        <v>937700</v>
      </c>
      <c r="E14" s="23">
        <v>331040</v>
      </c>
      <c r="F14" s="23">
        <v>178227</v>
      </c>
      <c r="G14" s="23">
        <f>SUM(C14:F14)</f>
        <v>4714708</v>
      </c>
    </row>
    <row r="15" spans="2:7" ht="15">
      <c r="B15" s="22" t="s">
        <v>90</v>
      </c>
      <c r="C15" s="23">
        <v>378894</v>
      </c>
      <c r="D15" s="23">
        <v>123478</v>
      </c>
      <c r="E15" s="23">
        <v>2386</v>
      </c>
      <c r="F15" s="23">
        <v>0</v>
      </c>
      <c r="G15" s="23">
        <f>SUM(C15:F15)</f>
        <v>504758</v>
      </c>
    </row>
    <row r="16" spans="2:7" ht="15">
      <c r="B16" s="22" t="s">
        <v>34</v>
      </c>
      <c r="C16" s="23">
        <v>3646635</v>
      </c>
      <c r="D16" s="23">
        <v>1061178</v>
      </c>
      <c r="E16" s="23">
        <v>333426</v>
      </c>
      <c r="F16" s="23">
        <v>178227</v>
      </c>
      <c r="G16" s="23">
        <f>SUM(C16:F16)</f>
        <v>5219466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4841</v>
      </c>
      <c r="D19" s="38">
        <v>2601</v>
      </c>
      <c r="E19" s="29">
        <v>0</v>
      </c>
      <c r="F19" s="29">
        <v>0</v>
      </c>
      <c r="G19" s="29">
        <f>SUM(C19:F19)</f>
        <v>7442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3651476</v>
      </c>
      <c r="D21" s="23">
        <v>1063779</v>
      </c>
      <c r="E21" s="23">
        <v>333426</v>
      </c>
      <c r="F21" s="23">
        <v>178227</v>
      </c>
      <c r="G21" s="23">
        <f>SUM(C21:F21)</f>
        <v>5226908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441238</v>
      </c>
      <c r="D24" s="23">
        <v>250149</v>
      </c>
      <c r="E24" s="23">
        <v>131941</v>
      </c>
      <c r="F24" s="23">
        <v>26170</v>
      </c>
      <c r="G24" s="23">
        <f>SUM(C24:F24)</f>
        <v>849498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4092714</v>
      </c>
      <c r="D27" s="23">
        <v>1313928</v>
      </c>
      <c r="E27" s="23">
        <v>465367</v>
      </c>
      <c r="F27" s="23">
        <v>204397</v>
      </c>
      <c r="G27" s="23">
        <f>SUM(C27:F27)</f>
        <v>6076406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1454528</v>
      </c>
      <c r="D30" s="41">
        <v>289667</v>
      </c>
      <c r="E30" s="38">
        <v>130231</v>
      </c>
      <c r="F30" s="41">
        <v>18754</v>
      </c>
      <c r="G30" s="41">
        <f>SUM(C30:F30)</f>
        <v>1893180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2238117904386</v>
      </c>
      <c r="D33" s="41">
        <v>447278141944</v>
      </c>
      <c r="E33" s="41">
        <v>203571743884</v>
      </c>
      <c r="F33" s="41">
        <v>66171560008</v>
      </c>
      <c r="G33" s="41">
        <f>SUM(C33:F33)</f>
        <v>2955139350222</v>
      </c>
    </row>
    <row r="34" spans="2:7" ht="15">
      <c r="B34" s="40" t="s">
        <v>103</v>
      </c>
      <c r="C34" s="41">
        <v>113919820765</v>
      </c>
      <c r="D34" s="41">
        <f>209923*D24</f>
        <v>52512028527</v>
      </c>
      <c r="E34" s="41">
        <v>19815334800</v>
      </c>
      <c r="F34" s="41">
        <v>3323585800</v>
      </c>
      <c r="G34" s="41">
        <f>SUM(C34:F34)</f>
        <v>189570769892</v>
      </c>
    </row>
    <row r="35" spans="2:7" ht="15">
      <c r="B35" s="22" t="s">
        <v>104</v>
      </c>
      <c r="C35" s="23">
        <v>2352037725151</v>
      </c>
      <c r="D35" s="23">
        <v>447278351867</v>
      </c>
      <c r="E35" s="23">
        <v>223387078684</v>
      </c>
      <c r="F35" s="23">
        <v>69495145808</v>
      </c>
      <c r="G35" s="23">
        <f>SUM(C35:F35)</f>
        <v>3092198301510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379024</v>
      </c>
      <c r="D39" s="38">
        <v>166854</v>
      </c>
      <c r="E39" s="38">
        <v>76532</v>
      </c>
      <c r="F39" s="38">
        <v>20824</v>
      </c>
      <c r="G39" s="38">
        <f>SUM(C39:F39)</f>
        <v>643234</v>
      </c>
      <c r="H39" s="9"/>
      <c r="I39" s="9"/>
    </row>
    <row r="40" spans="2:9" ht="15">
      <c r="B40" s="40" t="s">
        <v>17</v>
      </c>
      <c r="C40" s="38">
        <v>1973</v>
      </c>
      <c r="D40" s="13">
        <v>810.116337</v>
      </c>
      <c r="E40" s="38">
        <v>400</v>
      </c>
      <c r="F40" s="13">
        <v>117.787413</v>
      </c>
      <c r="G40" s="13">
        <f>SUM(C40:F40)</f>
        <v>3300.90375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118</v>
      </c>
      <c r="D43" s="38">
        <v>77</v>
      </c>
      <c r="E43" s="38">
        <v>38</v>
      </c>
      <c r="F43" s="38">
        <v>6</v>
      </c>
      <c r="G43" s="38">
        <f>SUM(C43:F43)</f>
        <v>239</v>
      </c>
      <c r="H43" s="9"/>
      <c r="I43" s="9"/>
    </row>
    <row r="44" spans="2:9" ht="15">
      <c r="B44" s="40" t="s">
        <v>20</v>
      </c>
      <c r="C44" s="13">
        <v>1.29</v>
      </c>
      <c r="D44" s="13">
        <v>0.684006</v>
      </c>
      <c r="E44" s="13">
        <v>0.5</v>
      </c>
      <c r="F44" s="13">
        <v>0.138327</v>
      </c>
      <c r="G44" s="13">
        <f>SUM(C44:F44)</f>
        <v>2.612333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82485</v>
      </c>
      <c r="D47" s="41">
        <v>49196</v>
      </c>
      <c r="E47" s="41">
        <v>9627</v>
      </c>
      <c r="F47" s="41">
        <v>7364</v>
      </c>
      <c r="G47" s="41">
        <f>SUM(C47:F47)</f>
        <v>148672</v>
      </c>
      <c r="H47" s="9"/>
      <c r="I47" s="9"/>
    </row>
    <row r="48" spans="2:9" ht="15">
      <c r="B48" s="40" t="s">
        <v>23</v>
      </c>
      <c r="C48" s="41">
        <v>32503</v>
      </c>
      <c r="D48" s="13">
        <v>10607.744939999999</v>
      </c>
      <c r="E48" s="13">
        <v>3835.752</v>
      </c>
      <c r="F48" s="13">
        <v>1203.7</v>
      </c>
      <c r="G48" s="13">
        <f>SUM(C48:F48)</f>
        <v>48150.196939999994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102299</v>
      </c>
      <c r="D54" s="41">
        <v>7174</v>
      </c>
      <c r="E54" s="41">
        <v>2798</v>
      </c>
      <c r="F54" s="41">
        <v>1059</v>
      </c>
      <c r="G54" s="41">
        <f aca="true" t="shared" si="0" ref="G54:G70">SUM(C54:F54)</f>
        <v>113330</v>
      </c>
    </row>
    <row r="55" spans="2:7" ht="15">
      <c r="B55" s="40" t="s">
        <v>26</v>
      </c>
      <c r="C55" s="41">
        <v>37557.416254</v>
      </c>
      <c r="D55" s="41">
        <v>9553.909892</v>
      </c>
      <c r="E55" s="41">
        <v>3645</v>
      </c>
      <c r="F55" s="41">
        <v>1039</v>
      </c>
      <c r="G55" s="41">
        <f t="shared" si="0"/>
        <v>51795.32614600001</v>
      </c>
    </row>
    <row r="56" spans="2:7" ht="15">
      <c r="B56" s="40" t="s">
        <v>27</v>
      </c>
      <c r="C56" s="41">
        <v>9.24079414266024</v>
      </c>
      <c r="D56" s="41">
        <v>37.85163123286447</v>
      </c>
      <c r="E56" s="41">
        <v>26</v>
      </c>
      <c r="F56" s="41">
        <v>19</v>
      </c>
      <c r="G56" s="41">
        <f>AVERAGE(C56:F56)</f>
        <v>23.023106343881178</v>
      </c>
    </row>
    <row r="57" spans="2:7" ht="15">
      <c r="B57" s="40" t="s">
        <v>28</v>
      </c>
      <c r="C57" s="41">
        <v>941031</v>
      </c>
      <c r="D57" s="41">
        <v>221387.06251468178</v>
      </c>
      <c r="E57" s="41">
        <v>79620</v>
      </c>
      <c r="F57" s="41">
        <v>26293</v>
      </c>
      <c r="G57" s="41">
        <f t="shared" si="0"/>
        <v>1268331.0625146818</v>
      </c>
    </row>
    <row r="58" spans="2:7" ht="15">
      <c r="B58" s="40" t="s">
        <v>108</v>
      </c>
      <c r="C58" s="13">
        <v>1065813.544793</v>
      </c>
      <c r="D58" s="13">
        <v>292784.18222705234</v>
      </c>
      <c r="E58" s="41">
        <v>88906</v>
      </c>
      <c r="F58" s="41">
        <v>26969</v>
      </c>
      <c r="G58" s="13">
        <f t="shared" si="0"/>
        <v>1474472.7270200523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14">
        <f t="shared" si="0"/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2.302732</v>
      </c>
      <c r="E64" s="24">
        <v>0</v>
      </c>
      <c r="F64" s="24">
        <v>0</v>
      </c>
      <c r="G64" s="14">
        <f t="shared" si="0"/>
        <v>2.302732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4631</v>
      </c>
      <c r="D66" s="38">
        <v>3525</v>
      </c>
      <c r="E66" s="38">
        <v>1843</v>
      </c>
      <c r="F66" s="38">
        <v>83</v>
      </c>
      <c r="G66" s="38">
        <f t="shared" si="0"/>
        <v>10082</v>
      </c>
    </row>
    <row r="67" spans="2:7" ht="15">
      <c r="B67" s="40" t="s">
        <v>26</v>
      </c>
      <c r="C67" s="38">
        <v>2385.547419</v>
      </c>
      <c r="D67" s="38">
        <v>3362.5239950000046</v>
      </c>
      <c r="E67" s="38">
        <v>1456</v>
      </c>
      <c r="F67" s="38">
        <v>33</v>
      </c>
      <c r="G67" s="38">
        <f t="shared" si="0"/>
        <v>7237.071414000005</v>
      </c>
    </row>
    <row r="68" spans="2:7" ht="15">
      <c r="B68" s="40" t="s">
        <v>27</v>
      </c>
      <c r="C68" s="38">
        <v>32.1457568559706</v>
      </c>
      <c r="D68" s="38">
        <v>52.16334362187949</v>
      </c>
      <c r="E68" s="38">
        <v>41</v>
      </c>
      <c r="F68" s="38">
        <v>49</v>
      </c>
      <c r="G68" s="38">
        <f>AVERAGE(C68:F68)</f>
        <v>43.57727511946253</v>
      </c>
    </row>
    <row r="69" spans="2:7" ht="15">
      <c r="B69" s="40" t="s">
        <v>28</v>
      </c>
      <c r="C69" s="38">
        <v>134496</v>
      </c>
      <c r="D69" s="38">
        <v>143908.9374853182</v>
      </c>
      <c r="E69" s="38">
        <v>43297</v>
      </c>
      <c r="F69" s="38">
        <v>9458</v>
      </c>
      <c r="G69" s="38">
        <f t="shared" si="0"/>
        <v>331159.93748531817</v>
      </c>
    </row>
    <row r="70" spans="2:7" ht="15">
      <c r="B70" s="40" t="s">
        <v>108</v>
      </c>
      <c r="C70" s="13">
        <v>87230.82938199998</v>
      </c>
      <c r="D70" s="13">
        <v>97619.08811894765</v>
      </c>
      <c r="E70" s="38">
        <v>24803</v>
      </c>
      <c r="F70" s="38">
        <v>2661</v>
      </c>
      <c r="G70" s="13">
        <f t="shared" si="0"/>
        <v>212313.91750094763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106930</v>
      </c>
      <c r="D72" s="23">
        <v>10699</v>
      </c>
      <c r="E72" s="23">
        <v>4641</v>
      </c>
      <c r="F72" s="23">
        <v>1142</v>
      </c>
      <c r="G72" s="23">
        <f>SUM(C72:F72)</f>
        <v>123412</v>
      </c>
    </row>
    <row r="73" spans="2:7" ht="15">
      <c r="B73" s="22" t="s">
        <v>26</v>
      </c>
      <c r="C73" s="23">
        <v>39942.963673000006</v>
      </c>
      <c r="D73" s="23">
        <v>12916.433887000005</v>
      </c>
      <c r="E73" s="23">
        <v>5101</v>
      </c>
      <c r="F73" s="23">
        <v>1072</v>
      </c>
      <c r="G73" s="26">
        <f>SUM(C73:F73)</f>
        <v>59032.39756000001</v>
      </c>
    </row>
    <row r="74" spans="2:7" ht="15">
      <c r="B74" s="22" t="s">
        <v>27</v>
      </c>
      <c r="C74" s="23">
        <v>20.693275499315423</v>
      </c>
      <c r="D74" s="23">
        <v>30.00499161824799</v>
      </c>
      <c r="E74" s="23">
        <v>32</v>
      </c>
      <c r="F74" s="23">
        <v>21</v>
      </c>
      <c r="G74" s="23">
        <f>AVERAGE(C74:F74)</f>
        <v>25.92456677939085</v>
      </c>
    </row>
    <row r="75" spans="2:7" ht="15">
      <c r="B75" s="22" t="s">
        <v>28</v>
      </c>
      <c r="C75" s="23">
        <v>1075527</v>
      </c>
      <c r="D75" s="23">
        <v>365297</v>
      </c>
      <c r="E75" s="23">
        <v>122917</v>
      </c>
      <c r="F75" s="23">
        <v>35751</v>
      </c>
      <c r="G75" s="23">
        <f>SUM(C75:F75)</f>
        <v>1599492</v>
      </c>
    </row>
    <row r="76" spans="2:7" ht="15">
      <c r="B76" s="22" t="s">
        <v>108</v>
      </c>
      <c r="C76" s="26">
        <v>1153044.374175</v>
      </c>
      <c r="D76" s="26">
        <v>390405.573078</v>
      </c>
      <c r="E76" s="23">
        <v>113709</v>
      </c>
      <c r="F76" s="23">
        <v>29630</v>
      </c>
      <c r="G76" s="26">
        <f>SUM(C76:F76)</f>
        <v>1686788.947253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4</v>
      </c>
      <c r="D80" s="24">
        <v>0</v>
      </c>
      <c r="E80" s="24">
        <v>0</v>
      </c>
      <c r="F80" s="24" t="s">
        <v>110</v>
      </c>
      <c r="G80" s="24">
        <f>SUM(C80:F80)</f>
        <v>4</v>
      </c>
    </row>
    <row r="81" spans="2:7" ht="15">
      <c r="B81" s="40" t="s">
        <v>26</v>
      </c>
      <c r="C81" s="30">
        <v>59.98145</v>
      </c>
      <c r="D81" s="30">
        <v>0</v>
      </c>
      <c r="E81" s="24">
        <v>0</v>
      </c>
      <c r="F81" s="30" t="s">
        <v>110</v>
      </c>
      <c r="G81" s="30">
        <f>SUM(C81:F81)</f>
        <v>59.98145</v>
      </c>
    </row>
    <row r="82" spans="2:7" ht="15">
      <c r="B82" s="40" t="s">
        <v>27</v>
      </c>
      <c r="C82" s="30">
        <v>255</v>
      </c>
      <c r="D82" s="30">
        <v>0</v>
      </c>
      <c r="E82" s="24">
        <v>0</v>
      </c>
      <c r="F82" s="30" t="s">
        <v>110</v>
      </c>
      <c r="G82" s="30">
        <f>AVERAGE(C82:F82)</f>
        <v>85</v>
      </c>
    </row>
    <row r="83" spans="2:7" ht="15">
      <c r="B83" s="40" t="s">
        <v>28</v>
      </c>
      <c r="C83" s="30">
        <v>1079</v>
      </c>
      <c r="D83" s="30">
        <v>148</v>
      </c>
      <c r="E83" s="30">
        <v>7</v>
      </c>
      <c r="F83" s="30">
        <v>1</v>
      </c>
      <c r="G83" s="30">
        <f>SUM(C83:F83)</f>
        <v>1235</v>
      </c>
    </row>
    <row r="84" spans="2:7" ht="15">
      <c r="B84" s="40" t="s">
        <v>108</v>
      </c>
      <c r="C84" s="13">
        <v>21168.101276</v>
      </c>
      <c r="D84" s="30">
        <v>1859</v>
      </c>
      <c r="E84" s="30">
        <v>90</v>
      </c>
      <c r="F84" s="13">
        <v>15.6144945</v>
      </c>
      <c r="G84" s="13">
        <f>SUM(C84:F84)</f>
        <v>23132.715770500003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220.86962</v>
      </c>
      <c r="D96" s="24">
        <v>0</v>
      </c>
      <c r="E96" s="24">
        <v>0</v>
      </c>
      <c r="F96" s="24" t="s">
        <v>110</v>
      </c>
      <c r="G96" s="13">
        <f>SUM(C96:F96)</f>
        <v>220.86962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4</v>
      </c>
      <c r="D98" s="22">
        <v>0</v>
      </c>
      <c r="E98" s="23">
        <v>0</v>
      </c>
      <c r="F98" s="25" t="s">
        <v>110</v>
      </c>
      <c r="G98" s="23">
        <f>SUM(C98:F98)</f>
        <v>4</v>
      </c>
    </row>
    <row r="99" spans="2:7" ht="15">
      <c r="B99" s="22" t="s">
        <v>26</v>
      </c>
      <c r="C99" s="23">
        <v>59.98145</v>
      </c>
      <c r="D99" s="22">
        <v>0</v>
      </c>
      <c r="E99" s="23">
        <v>0</v>
      </c>
      <c r="F99" s="25" t="s">
        <v>110</v>
      </c>
      <c r="G99" s="26">
        <f>SUM(C99:F99)</f>
        <v>59.98145</v>
      </c>
    </row>
    <row r="100" spans="2:7" ht="15">
      <c r="B100" s="22" t="s">
        <v>27</v>
      </c>
      <c r="C100" s="23">
        <v>255</v>
      </c>
      <c r="D100" s="22">
        <v>0</v>
      </c>
      <c r="E100" s="23">
        <v>0</v>
      </c>
      <c r="F100" s="25" t="s">
        <v>110</v>
      </c>
      <c r="G100" s="23">
        <f>AVERAGE(C100:F100)</f>
        <v>85</v>
      </c>
    </row>
    <row r="101" spans="2:7" ht="15">
      <c r="B101" s="22" t="s">
        <v>28</v>
      </c>
      <c r="C101" s="23">
        <v>1094</v>
      </c>
      <c r="D101" s="22">
        <v>148</v>
      </c>
      <c r="E101" s="22">
        <v>7</v>
      </c>
      <c r="F101" s="34">
        <v>1</v>
      </c>
      <c r="G101" s="23">
        <f>SUM(C101:F101)</f>
        <v>1250</v>
      </c>
    </row>
    <row r="102" spans="2:7" ht="15">
      <c r="B102" s="22" t="s">
        <v>108</v>
      </c>
      <c r="C102" s="26">
        <v>21388.970896000003</v>
      </c>
      <c r="D102" s="22">
        <v>1859</v>
      </c>
      <c r="E102" s="22">
        <v>90</v>
      </c>
      <c r="F102" s="26">
        <v>15.6144945</v>
      </c>
      <c r="G102" s="26">
        <f>SUM(C102:F102)</f>
        <v>23353.585390500004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2.14</v>
      </c>
      <c r="D106" s="17">
        <v>2.827785493827106</v>
      </c>
      <c r="E106" s="17">
        <v>2.73</v>
      </c>
      <c r="F106" s="17">
        <v>2.44</v>
      </c>
      <c r="G106" s="17">
        <f>AVERAGE(C106:F106)</f>
        <v>2.5344463734567766</v>
      </c>
    </row>
    <row r="107" spans="2:7" ht="15">
      <c r="B107" s="40" t="s">
        <v>38</v>
      </c>
      <c r="C107" s="14">
        <v>2.14</v>
      </c>
      <c r="D107" s="17">
        <v>2.690989988876536</v>
      </c>
      <c r="E107" s="40">
        <v>2.64</v>
      </c>
      <c r="F107" s="17">
        <v>2.44</v>
      </c>
      <c r="G107" s="17">
        <f>AVERAGE(C107:F107)</f>
        <v>2.477747497219134</v>
      </c>
    </row>
    <row r="108" spans="2:7" ht="15">
      <c r="B108" s="40" t="s">
        <v>39</v>
      </c>
      <c r="C108" s="14">
        <v>2.14</v>
      </c>
      <c r="D108" s="17">
        <v>2.542068965517272</v>
      </c>
      <c r="E108" s="40">
        <v>2.42</v>
      </c>
      <c r="F108" s="17">
        <v>2.44</v>
      </c>
      <c r="G108" s="17">
        <f>AVERAGE(C108:F108)</f>
        <v>2.385517241379318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1.8900000000000001</v>
      </c>
      <c r="E110" s="40">
        <v>1.68</v>
      </c>
      <c r="F110" s="17">
        <v>1.91</v>
      </c>
      <c r="G110" s="17">
        <f>AVERAGE(C110:F110)</f>
        <v>1.6175</v>
      </c>
    </row>
    <row r="111" spans="2:7" ht="15">
      <c r="B111" s="40" t="s">
        <v>38</v>
      </c>
      <c r="C111" s="14">
        <v>1.85</v>
      </c>
      <c r="D111" s="17">
        <v>1.8900000000000003</v>
      </c>
      <c r="E111" s="40">
        <v>1.82</v>
      </c>
      <c r="F111" s="17">
        <v>1.91</v>
      </c>
      <c r="G111" s="17">
        <f>AVERAGE(C111:F111)</f>
        <v>1.8675000000000002</v>
      </c>
    </row>
    <row r="112" spans="2:7" ht="15">
      <c r="B112" s="40" t="s">
        <v>39</v>
      </c>
      <c r="C112" s="14">
        <v>1.89</v>
      </c>
      <c r="D112" s="17">
        <v>1.8899999999999941</v>
      </c>
      <c r="E112" s="17">
        <v>1.9</v>
      </c>
      <c r="F112" s="17">
        <v>1.91</v>
      </c>
      <c r="G112" s="17">
        <f>AVERAGE(C112:F112)</f>
        <v>1.8974999999999986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1.39</v>
      </c>
      <c r="D115" s="17">
        <v>1.850000000000005</v>
      </c>
      <c r="E115" s="17">
        <v>1.77</v>
      </c>
      <c r="F115" s="17">
        <v>1.65</v>
      </c>
      <c r="G115" s="17">
        <f>AVERAGE(C115:F115)</f>
        <v>1.6650000000000014</v>
      </c>
    </row>
    <row r="116" spans="2:7" ht="15">
      <c r="B116" s="40" t="s">
        <v>38</v>
      </c>
      <c r="C116" s="14">
        <v>1.49</v>
      </c>
      <c r="D116" s="17">
        <v>1.850000000000004</v>
      </c>
      <c r="E116" s="40">
        <v>1.82</v>
      </c>
      <c r="F116" s="17">
        <v>1.69</v>
      </c>
      <c r="G116" s="17">
        <f>AVERAGE(C116:F116)</f>
        <v>1.7125000000000012</v>
      </c>
    </row>
    <row r="117" spans="2:7" ht="15">
      <c r="B117" s="40" t="s">
        <v>39</v>
      </c>
      <c r="C117" s="14">
        <v>1.59</v>
      </c>
      <c r="D117" s="17">
        <v>1.787448165869215</v>
      </c>
      <c r="E117" s="40">
        <v>1.83</v>
      </c>
      <c r="F117" s="17">
        <v>1.85</v>
      </c>
      <c r="G117" s="17">
        <f>AVERAGE(C117:F117)</f>
        <v>1.7643620414673036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0.99</v>
      </c>
      <c r="E119" s="40">
        <v>0</v>
      </c>
      <c r="F119" s="17">
        <v>0.79</v>
      </c>
      <c r="G119" s="17">
        <f>AVERAGE(C119:F119)</f>
        <v>0.6174999999999999</v>
      </c>
    </row>
    <row r="120" spans="2:7" ht="15">
      <c r="B120" s="40" t="s">
        <v>38</v>
      </c>
      <c r="C120" s="14">
        <v>1.09</v>
      </c>
      <c r="D120" s="17">
        <v>0.9899999999999999</v>
      </c>
      <c r="E120" s="40">
        <v>1.82</v>
      </c>
      <c r="F120" s="17">
        <v>1.69</v>
      </c>
      <c r="G120" s="17">
        <f>AVERAGE(C120:F120)</f>
        <v>1.3975</v>
      </c>
    </row>
    <row r="121" spans="2:7" ht="15">
      <c r="B121" s="40" t="s">
        <v>39</v>
      </c>
      <c r="C121" s="14">
        <v>1.24</v>
      </c>
      <c r="D121" s="17">
        <v>1.4699999999999993</v>
      </c>
      <c r="E121" s="17">
        <v>1.85</v>
      </c>
      <c r="F121" s="17">
        <v>1.85</v>
      </c>
      <c r="G121" s="17">
        <f>AVERAGE(C121:F121)</f>
        <v>1.6024999999999996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3">
        <v>5.64754165528585</v>
      </c>
      <c r="D124" s="32">
        <v>0</v>
      </c>
      <c r="E124" s="32">
        <v>0</v>
      </c>
      <c r="F124" s="24" t="s">
        <v>110</v>
      </c>
      <c r="G124" s="14">
        <f>AVERAGE(C124:F124)</f>
        <v>1.8825138850952834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3">
        <v>1.98203449115089</v>
      </c>
      <c r="D126" s="14">
        <v>2.1471467571409</v>
      </c>
      <c r="E126" s="46">
        <v>2.293537</v>
      </c>
      <c r="F126" s="15">
        <v>2.33</v>
      </c>
      <c r="G126" s="14">
        <f>AVERAGE(C126:F126)</f>
        <v>2.1881795620729476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352927</v>
      </c>
      <c r="D129" s="41">
        <v>38358</v>
      </c>
      <c r="E129" s="38">
        <v>8538</v>
      </c>
      <c r="F129" s="40">
        <v>345</v>
      </c>
      <c r="G129" s="38">
        <f>SUM(C129:F129)</f>
        <v>400168</v>
      </c>
    </row>
    <row r="130" spans="2:7" ht="15">
      <c r="B130" s="40" t="s">
        <v>46</v>
      </c>
      <c r="C130" s="13">
        <v>183079.460366</v>
      </c>
      <c r="D130" s="13">
        <v>5189.869832</v>
      </c>
      <c r="E130" s="38">
        <v>1151</v>
      </c>
      <c r="F130" s="40">
        <v>52</v>
      </c>
      <c r="G130" s="13">
        <f>SUM(C130:F130)</f>
        <v>189472.330198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704946</v>
      </c>
      <c r="D133" s="41">
        <v>361047</v>
      </c>
      <c r="E133" s="41">
        <v>142158</v>
      </c>
      <c r="F133" s="41">
        <v>466293.05019416</v>
      </c>
      <c r="G133" s="38">
        <f>SUM(C133:F133)</f>
        <v>1674444.05019416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112987</v>
      </c>
      <c r="D137" s="38">
        <v>10399</v>
      </c>
      <c r="E137" s="38">
        <v>0</v>
      </c>
      <c r="F137" s="38">
        <v>10688</v>
      </c>
      <c r="G137" s="41">
        <f>SUM(C137:F137)</f>
        <v>134074</v>
      </c>
      <c r="H137" s="9"/>
      <c r="I137" s="9"/>
    </row>
    <row r="138" spans="2:9" ht="15">
      <c r="B138" s="40" t="s">
        <v>51</v>
      </c>
      <c r="C138" s="38">
        <v>2626</v>
      </c>
      <c r="D138" s="38">
        <v>3160</v>
      </c>
      <c r="E138" s="38">
        <v>13</v>
      </c>
      <c r="F138" s="38">
        <v>520</v>
      </c>
      <c r="G138" s="41">
        <f>SUM(C138:F138)</f>
        <v>6319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68913</v>
      </c>
      <c r="D141" s="41">
        <v>0</v>
      </c>
      <c r="E141" s="38">
        <v>29435</v>
      </c>
      <c r="F141" s="24" t="s">
        <v>110</v>
      </c>
      <c r="G141" s="41">
        <f>SUM(C141:F141)</f>
        <v>98348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3352</v>
      </c>
      <c r="D147" s="41">
        <v>3524.7697922077923</v>
      </c>
      <c r="E147" s="38">
        <v>7</v>
      </c>
      <c r="F147" s="38">
        <v>2</v>
      </c>
      <c r="G147" s="38">
        <f>SUM(C147:F147)</f>
        <v>6885.769792207792</v>
      </c>
    </row>
    <row r="148" spans="2:7" ht="15">
      <c r="B148" s="40" t="s">
        <v>56</v>
      </c>
      <c r="C148" s="13">
        <v>68.291</v>
      </c>
      <c r="D148" s="13">
        <v>81.243434</v>
      </c>
      <c r="E148" s="13">
        <v>0.112</v>
      </c>
      <c r="F148" s="13">
        <v>0.03</v>
      </c>
      <c r="G148" s="13">
        <f>SUM(C148:F148)</f>
        <v>149.67643399999997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0</v>
      </c>
      <c r="E151" s="35">
        <v>0</v>
      </c>
      <c r="F151" s="35">
        <v>0</v>
      </c>
      <c r="G151" s="38">
        <f>SUM(C151:F151)</f>
        <v>0</v>
      </c>
      <c r="H151" s="27"/>
    </row>
    <row r="152" spans="2:8" ht="15">
      <c r="B152" s="40" t="s">
        <v>59</v>
      </c>
      <c r="C152" s="40">
        <v>0</v>
      </c>
      <c r="D152" s="40">
        <v>0</v>
      </c>
      <c r="E152" s="35">
        <v>0</v>
      </c>
      <c r="F152" s="35">
        <v>0</v>
      </c>
      <c r="G152" s="13">
        <f>SUM(C152:F152)</f>
        <v>0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118</v>
      </c>
      <c r="E155" s="38">
        <v>1</v>
      </c>
      <c r="F155" s="35">
        <v>0</v>
      </c>
      <c r="G155" s="38">
        <f>SUM(C155:F155)</f>
        <v>119</v>
      </c>
      <c r="H155" s="27"/>
    </row>
    <row r="156" spans="2:8" ht="15">
      <c r="B156" s="40" t="s">
        <v>61</v>
      </c>
      <c r="C156" s="40">
        <v>0</v>
      </c>
      <c r="D156" s="41">
        <v>2.05</v>
      </c>
      <c r="E156" s="13">
        <v>0.045</v>
      </c>
      <c r="F156" s="35">
        <v>0</v>
      </c>
      <c r="G156" s="13">
        <f>SUM(C156:F156)</f>
        <v>2.0949999999999998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3352</v>
      </c>
      <c r="D159" s="23">
        <v>3642.7697922077923</v>
      </c>
      <c r="E159" s="23">
        <v>8</v>
      </c>
      <c r="F159" s="23">
        <v>2</v>
      </c>
      <c r="G159" s="23">
        <f>SUM(C159:F159)</f>
        <v>7004.769792207792</v>
      </c>
    </row>
    <row r="160" spans="2:7" ht="15">
      <c r="B160" s="22" t="s">
        <v>76</v>
      </c>
      <c r="C160" s="26">
        <v>68.291</v>
      </c>
      <c r="D160" s="26">
        <v>83.29343399999999</v>
      </c>
      <c r="E160" s="26">
        <v>0.157</v>
      </c>
      <c r="F160" s="26">
        <v>0.03</v>
      </c>
      <c r="G160" s="26">
        <f>SUM(C160:F160)</f>
        <v>151.771434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4099</v>
      </c>
      <c r="D163" s="41">
        <v>23663.96083333333</v>
      </c>
      <c r="E163" s="38">
        <v>2940</v>
      </c>
      <c r="F163" s="38">
        <v>36</v>
      </c>
      <c r="G163" s="38">
        <f>SUM(C163:F163)</f>
        <v>30738.96083333333</v>
      </c>
    </row>
    <row r="164" spans="2:7" ht="15">
      <c r="B164" s="18" t="s">
        <v>61</v>
      </c>
      <c r="C164" s="13">
        <v>98.011764</v>
      </c>
      <c r="D164" s="13">
        <v>109.96084900000001</v>
      </c>
      <c r="E164" s="13">
        <v>28.217919</v>
      </c>
      <c r="F164" s="13">
        <v>0.129</v>
      </c>
      <c r="G164" s="13">
        <f>SUM(C164:F164)</f>
        <v>236.319532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227</v>
      </c>
      <c r="D168" s="41">
        <v>1625.4285714285716</v>
      </c>
      <c r="E168" s="38">
        <v>139</v>
      </c>
      <c r="F168" s="41">
        <v>34</v>
      </c>
      <c r="G168" s="38">
        <f>SUM(C168:F168)</f>
        <v>2025.4285714285716</v>
      </c>
    </row>
    <row r="169" spans="2:7" ht="15">
      <c r="B169" s="40" t="s">
        <v>67</v>
      </c>
      <c r="C169" s="13">
        <v>5.675</v>
      </c>
      <c r="D169" s="13">
        <v>54.29592600000001</v>
      </c>
      <c r="E169" s="13">
        <v>2.78</v>
      </c>
      <c r="F169" s="13">
        <v>0.884</v>
      </c>
      <c r="G169" s="13">
        <f>SUM(C169:F169)</f>
        <v>63.63492600000001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1921</v>
      </c>
      <c r="D172" s="41">
        <v>959</v>
      </c>
      <c r="E172" s="38">
        <v>332</v>
      </c>
      <c r="F172" s="41">
        <v>86</v>
      </c>
      <c r="G172" s="38">
        <f>SUM(C172:F172)</f>
        <v>3298</v>
      </c>
    </row>
    <row r="173" spans="2:7" ht="15">
      <c r="B173" s="40" t="s">
        <v>67</v>
      </c>
      <c r="C173" s="13">
        <v>42.262</v>
      </c>
      <c r="D173" s="13">
        <v>21.042</v>
      </c>
      <c r="E173" s="13">
        <v>6.64</v>
      </c>
      <c r="F173" s="13">
        <v>1.978</v>
      </c>
      <c r="G173" s="13">
        <f>SUM(C173:F173)</f>
        <v>71.922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165</v>
      </c>
      <c r="D176" s="41">
        <v>168</v>
      </c>
      <c r="E176" s="38">
        <v>164</v>
      </c>
      <c r="F176" s="41">
        <v>25</v>
      </c>
      <c r="G176" s="38">
        <f>SUM(C176:F176)</f>
        <v>522</v>
      </c>
    </row>
    <row r="177" spans="2:7" ht="15">
      <c r="B177" s="40" t="s">
        <v>67</v>
      </c>
      <c r="C177" s="13">
        <v>11.55</v>
      </c>
      <c r="D177" s="13">
        <v>14.49</v>
      </c>
      <c r="E177" s="13">
        <v>11.11441</v>
      </c>
      <c r="F177" s="13">
        <v>1.908729</v>
      </c>
      <c r="G177" s="13">
        <f>SUM(C177:F177)</f>
        <v>39.063139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394</v>
      </c>
      <c r="D180" s="41">
        <v>19</v>
      </c>
      <c r="E180" s="29">
        <v>0</v>
      </c>
      <c r="F180" s="41">
        <v>10</v>
      </c>
      <c r="G180" s="38">
        <f>SUM(C180:F180)</f>
        <v>423</v>
      </c>
    </row>
    <row r="181" spans="2:7" ht="15">
      <c r="B181" s="40" t="s">
        <v>67</v>
      </c>
      <c r="C181" s="13">
        <v>12.03</v>
      </c>
      <c r="D181" s="13">
        <v>1.866</v>
      </c>
      <c r="E181" s="29">
        <v>0</v>
      </c>
      <c r="F181" s="13">
        <v>0.45</v>
      </c>
      <c r="G181" s="13">
        <f>SUM(C181:F181)</f>
        <v>14.345999999999998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2707</v>
      </c>
      <c r="D184" s="23">
        <v>2771.4285714285716</v>
      </c>
      <c r="E184" s="23">
        <v>635</v>
      </c>
      <c r="F184" s="23">
        <v>191</v>
      </c>
      <c r="G184" s="23">
        <f>SUM(C184:F184)</f>
        <v>6304.428571428572</v>
      </c>
    </row>
    <row r="185" spans="2:7" ht="15">
      <c r="B185" s="22" t="s">
        <v>79</v>
      </c>
      <c r="C185" s="26">
        <v>71.517</v>
      </c>
      <c r="D185" s="26">
        <v>91.693926</v>
      </c>
      <c r="E185" s="26">
        <v>20.53441</v>
      </c>
      <c r="F185" s="26">
        <v>5.349729</v>
      </c>
      <c r="G185" s="26">
        <f>SUM(C185:F185)</f>
        <v>189.095065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1324</v>
      </c>
      <c r="D188" s="41">
        <v>39788.54896056254</v>
      </c>
      <c r="E188" s="38">
        <v>37</v>
      </c>
      <c r="F188" s="36">
        <v>0</v>
      </c>
      <c r="G188" s="38">
        <f>SUM(C188:F188)</f>
        <v>41149.54896056254</v>
      </c>
    </row>
    <row r="189" spans="2:7" ht="15">
      <c r="B189" s="18" t="s">
        <v>94</v>
      </c>
      <c r="C189" s="13">
        <v>17.820598</v>
      </c>
      <c r="D189" s="13">
        <v>314.71559800000006</v>
      </c>
      <c r="E189" s="13">
        <v>1.51</v>
      </c>
      <c r="F189" s="36">
        <v>0</v>
      </c>
      <c r="G189" s="13">
        <f>SUM(C189:F189)</f>
        <v>334.04619600000007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11482</v>
      </c>
      <c r="D192" s="39">
        <v>69866.70815753224</v>
      </c>
      <c r="E192" s="39">
        <v>3620</v>
      </c>
      <c r="F192" s="39">
        <v>193</v>
      </c>
      <c r="G192" s="39">
        <f>SUM(C192:F192)</f>
        <v>85161.70815753224</v>
      </c>
    </row>
    <row r="193" spans="2:7" ht="15">
      <c r="B193" s="22" t="s">
        <v>96</v>
      </c>
      <c r="C193" s="26">
        <v>255.64036199999998</v>
      </c>
      <c r="D193" s="26">
        <v>599.6638070000001</v>
      </c>
      <c r="E193" s="26">
        <v>50.419329</v>
      </c>
      <c r="F193" s="26">
        <v>5.379729</v>
      </c>
      <c r="G193" s="26">
        <f>SUM(C193:F193)</f>
        <v>911.1032270000001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I198" sqref="I198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55631</v>
      </c>
      <c r="D6" s="16">
        <v>9547</v>
      </c>
      <c r="E6" s="16">
        <v>12683</v>
      </c>
      <c r="F6" s="16">
        <v>8318</v>
      </c>
      <c r="G6" s="16">
        <f>SUM(C6:F6)</f>
        <v>86179</v>
      </c>
    </row>
    <row r="7" spans="2:7" ht="15">
      <c r="B7" s="40" t="s">
        <v>6</v>
      </c>
      <c r="C7" s="16">
        <v>311</v>
      </c>
      <c r="D7" s="16">
        <v>237</v>
      </c>
      <c r="E7" s="16">
        <v>11</v>
      </c>
      <c r="F7" s="16">
        <v>0</v>
      </c>
      <c r="G7" s="16">
        <f>SUM(C7:F7)</f>
        <v>559</v>
      </c>
    </row>
    <row r="8" spans="2:7" ht="15">
      <c r="B8" s="22" t="s">
        <v>7</v>
      </c>
      <c r="C8" s="31">
        <v>55942</v>
      </c>
      <c r="D8" s="31">
        <v>9784</v>
      </c>
      <c r="E8" s="31">
        <v>12694</v>
      </c>
      <c r="F8" s="31">
        <v>8318</v>
      </c>
      <c r="G8" s="31">
        <f>SUM(C8:F8)</f>
        <v>86738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985634</v>
      </c>
      <c r="D12" s="16">
        <v>162018</v>
      </c>
      <c r="E12" s="21">
        <v>65826</v>
      </c>
      <c r="F12" s="21">
        <v>32769</v>
      </c>
      <c r="G12" s="21">
        <f>SUM(C12:F12)</f>
        <v>1246247</v>
      </c>
    </row>
    <row r="13" spans="2:7" ht="15">
      <c r="B13" s="20" t="s">
        <v>9</v>
      </c>
      <c r="C13" s="16">
        <v>2254459</v>
      </c>
      <c r="D13" s="16">
        <v>531398</v>
      </c>
      <c r="E13" s="21">
        <v>260873</v>
      </c>
      <c r="F13" s="21">
        <v>144372</v>
      </c>
      <c r="G13" s="21">
        <f>SUM(C13:F13)</f>
        <v>3191102</v>
      </c>
    </row>
    <row r="14" spans="2:7" ht="15">
      <c r="B14" s="22" t="s">
        <v>8</v>
      </c>
      <c r="C14" s="23">
        <v>3240093</v>
      </c>
      <c r="D14" s="23">
        <v>944631</v>
      </c>
      <c r="E14" s="23">
        <v>326699</v>
      </c>
      <c r="F14" s="23">
        <v>177141</v>
      </c>
      <c r="G14" s="23">
        <f>SUM(C14:F14)</f>
        <v>4688564</v>
      </c>
    </row>
    <row r="15" spans="2:7" ht="15">
      <c r="B15" s="22" t="s">
        <v>90</v>
      </c>
      <c r="C15" s="23">
        <v>380854</v>
      </c>
      <c r="D15" s="23">
        <v>123876</v>
      </c>
      <c r="E15" s="23">
        <v>2383</v>
      </c>
      <c r="F15" s="23">
        <v>0</v>
      </c>
      <c r="G15" s="23">
        <f>SUM(C15:F15)</f>
        <v>507113</v>
      </c>
    </row>
    <row r="16" spans="2:7" ht="15">
      <c r="B16" s="22" t="s">
        <v>34</v>
      </c>
      <c r="C16" s="23">
        <v>3620947</v>
      </c>
      <c r="D16" s="23">
        <v>1068507</v>
      </c>
      <c r="E16" s="23">
        <v>329082</v>
      </c>
      <c r="F16" s="23">
        <v>177141</v>
      </c>
      <c r="G16" s="23">
        <f>SUM(C16:F16)</f>
        <v>5195677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4811</v>
      </c>
      <c r="D19" s="38">
        <v>2601</v>
      </c>
      <c r="E19" s="29">
        <v>0</v>
      </c>
      <c r="F19" s="29">
        <v>0</v>
      </c>
      <c r="G19" s="29">
        <f>SUM(C19:F19)</f>
        <v>7412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3625758</v>
      </c>
      <c r="D21" s="23">
        <v>1071108</v>
      </c>
      <c r="E21" s="23">
        <v>329082</v>
      </c>
      <c r="F21" s="23">
        <v>177141</v>
      </c>
      <c r="G21" s="23">
        <f>SUM(C21:F21)</f>
        <v>5203089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440457</v>
      </c>
      <c r="D24" s="23">
        <v>253294</v>
      </c>
      <c r="E24" s="23">
        <v>131825</v>
      </c>
      <c r="F24" s="23">
        <v>25864</v>
      </c>
      <c r="G24" s="23">
        <f>SUM(C24:F24)</f>
        <v>851440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4066215</v>
      </c>
      <c r="D27" s="23">
        <v>1324402</v>
      </c>
      <c r="E27" s="23">
        <v>460907</v>
      </c>
      <c r="F27" s="23">
        <v>203005</v>
      </c>
      <c r="G27" s="23">
        <f>SUM(C27:F27)</f>
        <v>6054529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1475478</v>
      </c>
      <c r="D30" s="41">
        <v>306877</v>
      </c>
      <c r="E30" s="38">
        <v>139199</v>
      </c>
      <c r="F30" s="41">
        <v>20994</v>
      </c>
      <c r="G30" s="41">
        <f>SUM(C30:F30)</f>
        <v>1942548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2288959380381</v>
      </c>
      <c r="D33" s="41">
        <v>452901541011</v>
      </c>
      <c r="E33" s="41">
        <v>203418868781</v>
      </c>
      <c r="F33" s="41">
        <v>66054071582</v>
      </c>
      <c r="G33" s="41">
        <f>SUM(C33:F33)</f>
        <v>3011333861755</v>
      </c>
    </row>
    <row r="34" spans="2:7" ht="15">
      <c r="B34" s="40" t="s">
        <v>103</v>
      </c>
      <c r="C34" s="41">
        <v>113840877872</v>
      </c>
      <c r="D34" s="41">
        <f>201404*D24</f>
        <v>51014424776</v>
      </c>
      <c r="E34" s="41">
        <v>19824002800</v>
      </c>
      <c r="F34" s="41">
        <v>3292086200</v>
      </c>
      <c r="G34" s="41">
        <f>SUM(C34:F34)</f>
        <v>187971391648</v>
      </c>
    </row>
    <row r="35" spans="2:7" ht="15">
      <c r="B35" s="22" t="s">
        <v>104</v>
      </c>
      <c r="C35" s="23">
        <v>2402800258253</v>
      </c>
      <c r="D35" s="23">
        <v>452901742415</v>
      </c>
      <c r="E35" s="23">
        <v>223242871581</v>
      </c>
      <c r="F35" s="23">
        <v>69346157782</v>
      </c>
      <c r="G35" s="23">
        <f>SUM(C35:F35)</f>
        <v>3148291030031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422524</v>
      </c>
      <c r="D39" s="38">
        <v>204418</v>
      </c>
      <c r="E39" s="38">
        <v>86083</v>
      </c>
      <c r="F39" s="38">
        <v>23914</v>
      </c>
      <c r="G39" s="38">
        <f>SUM(C39:F39)</f>
        <v>736939</v>
      </c>
      <c r="H39" s="9"/>
      <c r="I39" s="9"/>
    </row>
    <row r="40" spans="2:9" ht="15">
      <c r="B40" s="40" t="s">
        <v>17</v>
      </c>
      <c r="C40" s="38">
        <v>2260</v>
      </c>
      <c r="D40" s="13">
        <v>864.3176309999999</v>
      </c>
      <c r="E40" s="38">
        <v>463</v>
      </c>
      <c r="F40" s="13">
        <v>137.884</v>
      </c>
      <c r="G40" s="13">
        <f>SUM(C40:F40)</f>
        <v>3725.201631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140</v>
      </c>
      <c r="D43" s="38">
        <v>80</v>
      </c>
      <c r="E43" s="38">
        <v>46</v>
      </c>
      <c r="F43" s="38">
        <v>2</v>
      </c>
      <c r="G43" s="38">
        <f>SUM(C43:F43)</f>
        <v>268</v>
      </c>
      <c r="H43" s="9"/>
      <c r="I43" s="9"/>
    </row>
    <row r="44" spans="2:9" ht="15">
      <c r="B44" s="40" t="s">
        <v>20</v>
      </c>
      <c r="C44" s="13">
        <v>1.6</v>
      </c>
      <c r="D44" s="13">
        <v>0.9556359999999999</v>
      </c>
      <c r="E44" s="13">
        <v>0.7</v>
      </c>
      <c r="F44" s="13">
        <v>0.071558</v>
      </c>
      <c r="G44" s="13">
        <f>SUM(C44:F44)</f>
        <v>3.327194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100015</v>
      </c>
      <c r="D47" s="41">
        <v>52077</v>
      </c>
      <c r="E47" s="41">
        <v>11087</v>
      </c>
      <c r="F47" s="41">
        <v>9654</v>
      </c>
      <c r="G47" s="41">
        <f>SUM(C47:F47)</f>
        <v>172833</v>
      </c>
      <c r="H47" s="9"/>
      <c r="I47" s="9"/>
    </row>
    <row r="48" spans="2:9" ht="15">
      <c r="B48" s="40" t="s">
        <v>23</v>
      </c>
      <c r="C48" s="41">
        <v>38249</v>
      </c>
      <c r="D48" s="41">
        <v>11831.843555999998</v>
      </c>
      <c r="E48" s="13">
        <v>4372.882</v>
      </c>
      <c r="F48" s="13">
        <v>1528.94</v>
      </c>
      <c r="G48" s="13">
        <f>SUM(C48:F48)</f>
        <v>55982.665556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123641</v>
      </c>
      <c r="D54" s="41">
        <v>7412</v>
      </c>
      <c r="E54" s="41">
        <v>3527</v>
      </c>
      <c r="F54" s="41">
        <v>1245</v>
      </c>
      <c r="G54" s="41">
        <f aca="true" t="shared" si="0" ref="G54:G70">SUM(C54:F54)</f>
        <v>135825</v>
      </c>
    </row>
    <row r="55" spans="2:7" ht="15">
      <c r="B55" s="40" t="s">
        <v>26</v>
      </c>
      <c r="C55" s="41">
        <v>47795.251208</v>
      </c>
      <c r="D55" s="41">
        <v>9949.718010000051</v>
      </c>
      <c r="E55" s="41">
        <v>4557</v>
      </c>
      <c r="F55" s="41">
        <v>1332</v>
      </c>
      <c r="G55" s="41">
        <f t="shared" si="0"/>
        <v>63633.96921800006</v>
      </c>
    </row>
    <row r="56" spans="2:7" ht="15">
      <c r="B56" s="40" t="s">
        <v>27</v>
      </c>
      <c r="C56" s="41">
        <v>9.45327197288925</v>
      </c>
      <c r="D56" s="41">
        <v>37.585515411004096</v>
      </c>
      <c r="E56" s="41">
        <v>26</v>
      </c>
      <c r="F56" s="41">
        <v>19</v>
      </c>
      <c r="G56" s="41">
        <f>AVERAGE(C56:F56)</f>
        <v>23.009696845973338</v>
      </c>
    </row>
    <row r="57" spans="2:7" ht="15">
      <c r="B57" s="40" t="s">
        <v>28</v>
      </c>
      <c r="C57" s="41">
        <v>951878</v>
      </c>
      <c r="D57" s="41">
        <v>221774.09187741514</v>
      </c>
      <c r="E57" s="41">
        <v>78770</v>
      </c>
      <c r="F57" s="41">
        <v>26672</v>
      </c>
      <c r="G57" s="41">
        <f t="shared" si="0"/>
        <v>1279094.091877415</v>
      </c>
    </row>
    <row r="58" spans="2:7" ht="15">
      <c r="B58" s="40" t="s">
        <v>108</v>
      </c>
      <c r="C58" s="13">
        <v>1070608.6792869999</v>
      </c>
      <c r="D58" s="13">
        <v>291268.62176276697</v>
      </c>
      <c r="E58" s="41">
        <v>88528</v>
      </c>
      <c r="F58" s="41">
        <v>27099</v>
      </c>
      <c r="G58" s="13">
        <f t="shared" si="0"/>
        <v>1477504.3010497668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40" t="s">
        <v>27</v>
      </c>
      <c r="C62" s="24">
        <v>0</v>
      </c>
      <c r="D62" s="24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2.243416</v>
      </c>
      <c r="E64" s="24">
        <v>0</v>
      </c>
      <c r="F64" s="24">
        <v>0</v>
      </c>
      <c r="G64" s="14">
        <f t="shared" si="0"/>
        <v>2.243416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5970</v>
      </c>
      <c r="D66" s="38">
        <v>3900</v>
      </c>
      <c r="E66" s="38">
        <v>2105</v>
      </c>
      <c r="F66" s="38">
        <v>79</v>
      </c>
      <c r="G66" s="38">
        <f t="shared" si="0"/>
        <v>12054</v>
      </c>
    </row>
    <row r="67" spans="2:7" ht="15">
      <c r="B67" s="40" t="s">
        <v>26</v>
      </c>
      <c r="C67" s="38">
        <v>2726.512937</v>
      </c>
      <c r="D67" s="38">
        <v>3818.4288820000006</v>
      </c>
      <c r="E67" s="38">
        <v>1758</v>
      </c>
      <c r="F67" s="38">
        <v>28</v>
      </c>
      <c r="G67" s="38">
        <f t="shared" si="0"/>
        <v>8330.941819</v>
      </c>
    </row>
    <row r="68" spans="2:7" ht="15">
      <c r="B68" s="40" t="s">
        <v>27</v>
      </c>
      <c r="C68" s="38">
        <v>29.3257956448911</v>
      </c>
      <c r="D68" s="38">
        <v>52.82766710855818</v>
      </c>
      <c r="E68" s="38">
        <v>42</v>
      </c>
      <c r="F68" s="38">
        <v>51</v>
      </c>
      <c r="G68" s="38">
        <f>AVERAGE(C68:F68)</f>
        <v>43.78836568836232</v>
      </c>
    </row>
    <row r="69" spans="2:7" ht="15">
      <c r="B69" s="40" t="s">
        <v>28</v>
      </c>
      <c r="C69" s="38">
        <v>133745</v>
      </c>
      <c r="D69" s="38">
        <v>141535.90812258486</v>
      </c>
      <c r="E69" s="38">
        <v>43822</v>
      </c>
      <c r="F69" s="38">
        <v>9250</v>
      </c>
      <c r="G69" s="38">
        <f t="shared" si="0"/>
        <v>328352.90812258486</v>
      </c>
    </row>
    <row r="70" spans="2:7" ht="15">
      <c r="B70" s="40" t="s">
        <v>108</v>
      </c>
      <c r="C70" s="13">
        <v>86618.924854</v>
      </c>
      <c r="D70" s="13">
        <v>96685.475557233</v>
      </c>
      <c r="E70" s="38">
        <v>25369</v>
      </c>
      <c r="F70" s="38">
        <v>2565</v>
      </c>
      <c r="G70" s="13">
        <f t="shared" si="0"/>
        <v>211238.40041123301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129611</v>
      </c>
      <c r="D72" s="23">
        <v>11312</v>
      </c>
      <c r="E72" s="23">
        <v>5632</v>
      </c>
      <c r="F72" s="23">
        <v>1324</v>
      </c>
      <c r="G72" s="23">
        <f>SUM(C72:F72)</f>
        <v>147879</v>
      </c>
    </row>
    <row r="73" spans="2:7" ht="15">
      <c r="B73" s="22" t="s">
        <v>26</v>
      </c>
      <c r="C73" s="23">
        <v>50521.764145</v>
      </c>
      <c r="D73" s="23">
        <v>13768.146892000052</v>
      </c>
      <c r="E73" s="23">
        <v>6315</v>
      </c>
      <c r="F73" s="23">
        <v>1360</v>
      </c>
      <c r="G73" s="26">
        <f>SUM(C73:F73)</f>
        <v>71964.91103700006</v>
      </c>
    </row>
    <row r="74" spans="2:7" ht="15">
      <c r="B74" s="22" t="s">
        <v>27</v>
      </c>
      <c r="C74" s="23">
        <v>19.389533808890175</v>
      </c>
      <c r="D74" s="23">
        <v>30.137727506520758</v>
      </c>
      <c r="E74" s="23">
        <v>32</v>
      </c>
      <c r="F74" s="23">
        <v>21</v>
      </c>
      <c r="G74" s="23">
        <f>AVERAGE(C74:F74)</f>
        <v>25.63181532885273</v>
      </c>
    </row>
    <row r="75" spans="2:7" ht="15">
      <c r="B75" s="22" t="s">
        <v>28</v>
      </c>
      <c r="C75" s="23">
        <v>1085623</v>
      </c>
      <c r="D75" s="23">
        <v>363311</v>
      </c>
      <c r="E75" s="23">
        <v>122592</v>
      </c>
      <c r="F75" s="23">
        <v>35922</v>
      </c>
      <c r="G75" s="23">
        <f>SUM(C75:F75)</f>
        <v>1607448</v>
      </c>
    </row>
    <row r="76" spans="2:7" ht="15">
      <c r="B76" s="22" t="s">
        <v>108</v>
      </c>
      <c r="C76" s="26">
        <v>1157227.604141</v>
      </c>
      <c r="D76" s="26">
        <v>387956.340736</v>
      </c>
      <c r="E76" s="23">
        <v>113897</v>
      </c>
      <c r="F76" s="23">
        <v>29664</v>
      </c>
      <c r="G76" s="26">
        <f>SUM(C76:F76)</f>
        <v>1688744.944877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7</v>
      </c>
      <c r="D80" s="24">
        <v>0</v>
      </c>
      <c r="E80" s="24">
        <v>0</v>
      </c>
      <c r="F80" s="24" t="s">
        <v>110</v>
      </c>
      <c r="G80" s="24">
        <f>SUM(C80:F80)</f>
        <v>7</v>
      </c>
    </row>
    <row r="81" spans="2:7" ht="15">
      <c r="B81" s="40" t="s">
        <v>26</v>
      </c>
      <c r="C81" s="30">
        <v>214.102012</v>
      </c>
      <c r="D81" s="30">
        <v>0</v>
      </c>
      <c r="E81" s="24">
        <v>0</v>
      </c>
      <c r="F81" s="30" t="s">
        <v>110</v>
      </c>
      <c r="G81" s="30">
        <f>SUM(C81:F81)</f>
        <v>214.102012</v>
      </c>
    </row>
    <row r="82" spans="2:7" ht="15">
      <c r="B82" s="40" t="s">
        <v>27</v>
      </c>
      <c r="C82" s="30">
        <v>245.142857142857</v>
      </c>
      <c r="D82" s="30">
        <v>0</v>
      </c>
      <c r="E82" s="24">
        <v>0</v>
      </c>
      <c r="F82" s="30" t="s">
        <v>110</v>
      </c>
      <c r="G82" s="30">
        <f>AVERAGE(C82:F82)</f>
        <v>81.71428571428567</v>
      </c>
    </row>
    <row r="83" spans="2:7" ht="15">
      <c r="B83" s="40" t="s">
        <v>28</v>
      </c>
      <c r="C83" s="30">
        <v>1084</v>
      </c>
      <c r="D83" s="30">
        <v>148</v>
      </c>
      <c r="E83" s="30">
        <v>7</v>
      </c>
      <c r="F83" s="30">
        <v>1</v>
      </c>
      <c r="G83" s="30">
        <f>SUM(C83:F83)</f>
        <v>1240</v>
      </c>
    </row>
    <row r="84" spans="2:7" ht="15">
      <c r="B84" s="40" t="s">
        <v>108</v>
      </c>
      <c r="C84" s="13">
        <v>21337.112839</v>
      </c>
      <c r="D84" s="30">
        <v>1858</v>
      </c>
      <c r="E84" s="30">
        <v>90</v>
      </c>
      <c r="F84" s="13">
        <v>15.6144945</v>
      </c>
      <c r="G84" s="13">
        <f>SUM(C84:F84)</f>
        <v>23300.727333500003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24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24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24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220.376327</v>
      </c>
      <c r="D96" s="24">
        <v>0</v>
      </c>
      <c r="E96" s="24">
        <v>0</v>
      </c>
      <c r="F96" s="24" t="s">
        <v>110</v>
      </c>
      <c r="G96" s="13">
        <f>SUM(C96:F96)</f>
        <v>220.376327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7</v>
      </c>
      <c r="D98" s="22">
        <v>0</v>
      </c>
      <c r="E98" s="23">
        <v>0</v>
      </c>
      <c r="F98" s="25" t="s">
        <v>110</v>
      </c>
      <c r="G98" s="23">
        <f>SUM(C98:F98)</f>
        <v>7</v>
      </c>
    </row>
    <row r="99" spans="2:7" ht="15">
      <c r="B99" s="22" t="s">
        <v>26</v>
      </c>
      <c r="C99" s="23">
        <v>214.102012</v>
      </c>
      <c r="D99" s="22">
        <v>0</v>
      </c>
      <c r="E99" s="23">
        <v>0</v>
      </c>
      <c r="F99" s="25" t="s">
        <v>110</v>
      </c>
      <c r="G99" s="26">
        <f>SUM(C99:F99)</f>
        <v>214.102012</v>
      </c>
    </row>
    <row r="100" spans="2:7" ht="15">
      <c r="B100" s="22" t="s">
        <v>27</v>
      </c>
      <c r="C100" s="23">
        <v>245.142857142857</v>
      </c>
      <c r="D100" s="22">
        <v>0</v>
      </c>
      <c r="E100" s="23">
        <v>0</v>
      </c>
      <c r="F100" s="25" t="s">
        <v>110</v>
      </c>
      <c r="G100" s="23">
        <f>AVERAGE(C100:F100)</f>
        <v>81.71428571428567</v>
      </c>
    </row>
    <row r="101" spans="2:7" ht="15">
      <c r="B101" s="22" t="s">
        <v>28</v>
      </c>
      <c r="C101" s="23">
        <v>1099</v>
      </c>
      <c r="D101" s="22">
        <v>148</v>
      </c>
      <c r="E101" s="22">
        <v>7</v>
      </c>
      <c r="F101" s="34">
        <v>1</v>
      </c>
      <c r="G101" s="23">
        <f>SUM(C101:F101)</f>
        <v>1255</v>
      </c>
    </row>
    <row r="102" spans="2:7" ht="15">
      <c r="B102" s="22" t="s">
        <v>108</v>
      </c>
      <c r="C102" s="26">
        <v>21557.489166000003</v>
      </c>
      <c r="D102" s="22">
        <v>1858</v>
      </c>
      <c r="E102" s="22">
        <v>90</v>
      </c>
      <c r="F102" s="26">
        <v>15.6144945</v>
      </c>
      <c r="G102" s="26">
        <f>SUM(C102:F102)</f>
        <v>23521.103660500004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2.11</v>
      </c>
      <c r="D106" s="17">
        <v>2.829422326307523</v>
      </c>
      <c r="E106" s="17">
        <v>2.72</v>
      </c>
      <c r="F106" s="17">
        <v>2.4</v>
      </c>
      <c r="G106" s="17">
        <f>AVERAGE(C106:F106)</f>
        <v>2.5148555815768807</v>
      </c>
    </row>
    <row r="107" spans="2:7" ht="15">
      <c r="B107" s="40" t="s">
        <v>38</v>
      </c>
      <c r="C107" s="14">
        <v>2.11</v>
      </c>
      <c r="D107" s="17">
        <v>2.670793319415461</v>
      </c>
      <c r="E107" s="40">
        <v>2.54</v>
      </c>
      <c r="F107" s="17">
        <v>2.4</v>
      </c>
      <c r="G107" s="17">
        <f>AVERAGE(C107:F107)</f>
        <v>2.430198329853865</v>
      </c>
    </row>
    <row r="108" spans="2:7" ht="15">
      <c r="B108" s="40" t="s">
        <v>39</v>
      </c>
      <c r="C108" s="14">
        <v>2.11</v>
      </c>
      <c r="D108" s="17">
        <v>2.517586206896587</v>
      </c>
      <c r="E108" s="40">
        <v>2.42</v>
      </c>
      <c r="F108" s="17">
        <v>2.4</v>
      </c>
      <c r="G108" s="17">
        <f>AVERAGE(C108:F108)</f>
        <v>2.3618965517241466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1.8900000000000001</v>
      </c>
      <c r="E110" s="40">
        <v>1.72</v>
      </c>
      <c r="F110" s="17">
        <v>1.86</v>
      </c>
      <c r="G110" s="17">
        <f>AVERAGE(C110:F110)</f>
        <v>1.615</v>
      </c>
    </row>
    <row r="111" spans="2:7" ht="15">
      <c r="B111" s="40" t="s">
        <v>38</v>
      </c>
      <c r="C111" s="14">
        <v>1.83</v>
      </c>
      <c r="D111" s="17">
        <v>1.8900000000000003</v>
      </c>
      <c r="E111" s="40">
        <v>1.83</v>
      </c>
      <c r="F111" s="17">
        <v>1.86</v>
      </c>
      <c r="G111" s="17">
        <f>AVERAGE(C111:F111)</f>
        <v>1.8525000000000003</v>
      </c>
    </row>
    <row r="112" spans="2:7" ht="15">
      <c r="B112" s="40" t="s">
        <v>39</v>
      </c>
      <c r="C112" s="14">
        <v>1.83</v>
      </c>
      <c r="D112" s="17">
        <v>1.8899999999999941</v>
      </c>
      <c r="E112" s="17">
        <v>1.8</v>
      </c>
      <c r="F112" s="17">
        <v>1.86</v>
      </c>
      <c r="G112" s="17">
        <f>AVERAGE(C112:F112)</f>
        <v>1.8449999999999986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0.99</v>
      </c>
      <c r="D115" s="17">
        <v>1.8500000000000072</v>
      </c>
      <c r="E115" s="17">
        <v>1.73</v>
      </c>
      <c r="F115" s="17">
        <v>1.65</v>
      </c>
      <c r="G115" s="17">
        <f>AVERAGE(C115:F115)</f>
        <v>1.555000000000002</v>
      </c>
    </row>
    <row r="116" spans="2:7" ht="15">
      <c r="B116" s="40" t="s">
        <v>38</v>
      </c>
      <c r="C116" s="14">
        <v>0.99</v>
      </c>
      <c r="D116" s="17">
        <v>1.850000000000005</v>
      </c>
      <c r="E116" s="40">
        <v>1.77</v>
      </c>
      <c r="F116" s="17">
        <v>1.69</v>
      </c>
      <c r="G116" s="17">
        <f>AVERAGE(C116:F116)</f>
        <v>1.575000000000001</v>
      </c>
    </row>
    <row r="117" spans="2:7" ht="15">
      <c r="B117" s="40" t="s">
        <v>39</v>
      </c>
      <c r="C117" s="14">
        <v>0.99</v>
      </c>
      <c r="D117" s="17">
        <v>1.7933609195402238</v>
      </c>
      <c r="E117" s="40">
        <v>1.79</v>
      </c>
      <c r="F117" s="17">
        <v>1.82</v>
      </c>
      <c r="G117" s="17">
        <f>AVERAGE(C117:F117)</f>
        <v>1.598340229885056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1.81</v>
      </c>
      <c r="E119" s="40">
        <v>0</v>
      </c>
      <c r="F119" s="17">
        <v>0.79</v>
      </c>
      <c r="G119" s="17">
        <f>AVERAGE(C119:F119)</f>
        <v>0.8225</v>
      </c>
    </row>
    <row r="120" spans="2:7" ht="15">
      <c r="B120" s="40" t="s">
        <v>38</v>
      </c>
      <c r="C120" s="14">
        <v>0.99</v>
      </c>
      <c r="D120" s="17">
        <v>0.99</v>
      </c>
      <c r="E120" s="40">
        <v>1.64</v>
      </c>
      <c r="F120" s="17">
        <v>1.69</v>
      </c>
      <c r="G120" s="17">
        <f>AVERAGE(C120:F120)</f>
        <v>1.3275000000000001</v>
      </c>
    </row>
    <row r="121" spans="2:7" ht="15">
      <c r="B121" s="40" t="s">
        <v>39</v>
      </c>
      <c r="C121" s="14">
        <v>0.99</v>
      </c>
      <c r="D121" s="17">
        <v>1.7038461538461542</v>
      </c>
      <c r="E121" s="17">
        <v>1.75</v>
      </c>
      <c r="F121" s="17">
        <v>1.82</v>
      </c>
      <c r="G121" s="17">
        <f>AVERAGE(C121:F121)</f>
        <v>1.5659615384615386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3">
        <v>5.64751461988348</v>
      </c>
      <c r="D124" s="32">
        <v>0</v>
      </c>
      <c r="E124" s="32">
        <v>0</v>
      </c>
      <c r="F124" s="24" t="s">
        <v>110</v>
      </c>
      <c r="G124" s="14">
        <f>AVERAGE(C124:F124)</f>
        <v>1.8825048732944933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3">
        <v>1.97183397673704</v>
      </c>
      <c r="D126" s="14">
        <v>2.15301886928552</v>
      </c>
      <c r="E126" s="13">
        <v>2.294148</v>
      </c>
      <c r="F126" s="15">
        <v>2.33</v>
      </c>
      <c r="G126" s="14">
        <f>AVERAGE(C126:F126)</f>
        <v>2.1872502115056403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354980</v>
      </c>
      <c r="D129" s="41">
        <v>38380</v>
      </c>
      <c r="E129" s="38">
        <v>8552</v>
      </c>
      <c r="F129" s="40">
        <v>345</v>
      </c>
      <c r="G129" s="38">
        <f>SUM(C129:F129)</f>
        <v>402257</v>
      </c>
    </row>
    <row r="130" spans="2:7" ht="15">
      <c r="B130" s="40" t="s">
        <v>46</v>
      </c>
      <c r="C130" s="13">
        <v>184703.342243</v>
      </c>
      <c r="D130" s="13">
        <v>5120.851223</v>
      </c>
      <c r="E130" s="38">
        <v>1146</v>
      </c>
      <c r="F130" s="40">
        <v>59</v>
      </c>
      <c r="G130" s="13">
        <f>SUM(C130:F130)</f>
        <v>191029.193466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699101</v>
      </c>
      <c r="D133" s="41">
        <v>356757</v>
      </c>
      <c r="E133" s="41">
        <v>143033</v>
      </c>
      <c r="F133" s="13">
        <v>462096.4127424126</v>
      </c>
      <c r="G133" s="13">
        <f>SUM(C133:F133)</f>
        <v>1660987.4127424126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127529</v>
      </c>
      <c r="D137" s="38">
        <v>9159</v>
      </c>
      <c r="E137" s="38">
        <v>0</v>
      </c>
      <c r="F137" s="38">
        <v>10708</v>
      </c>
      <c r="G137" s="41">
        <f>SUM(C137:F137)</f>
        <v>147396</v>
      </c>
      <c r="H137" s="9"/>
      <c r="I137" s="9"/>
    </row>
    <row r="138" spans="2:9" ht="15">
      <c r="B138" s="40" t="s">
        <v>51</v>
      </c>
      <c r="C138" s="38">
        <v>2429</v>
      </c>
      <c r="D138" s="38">
        <v>3711</v>
      </c>
      <c r="E138" s="38">
        <v>13</v>
      </c>
      <c r="F138" s="38">
        <v>1009</v>
      </c>
      <c r="G138" s="41">
        <f>SUM(C138:F138)</f>
        <v>7162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43361</v>
      </c>
      <c r="D141" s="41">
        <v>0</v>
      </c>
      <c r="E141" s="38">
        <v>36363</v>
      </c>
      <c r="F141" s="24" t="s">
        <v>110</v>
      </c>
      <c r="G141" s="41">
        <f>SUM(C141:F141)</f>
        <v>79724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1296</v>
      </c>
      <c r="D147" s="41">
        <v>1160.8877965367965</v>
      </c>
      <c r="E147" s="38">
        <v>0</v>
      </c>
      <c r="F147" s="38">
        <v>856</v>
      </c>
      <c r="G147" s="38">
        <f>SUM(C147:F147)</f>
        <v>3312.8877965367965</v>
      </c>
    </row>
    <row r="148" spans="2:7" ht="15">
      <c r="B148" s="40" t="s">
        <v>56</v>
      </c>
      <c r="C148" s="13">
        <v>26.478</v>
      </c>
      <c r="D148" s="13">
        <v>26.78802</v>
      </c>
      <c r="E148" s="38">
        <v>0</v>
      </c>
      <c r="F148" s="13">
        <v>17.934</v>
      </c>
      <c r="G148" s="13">
        <f>SUM(C148:F148)</f>
        <v>71.20002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0</v>
      </c>
      <c r="E151" s="35">
        <v>0</v>
      </c>
      <c r="F151" s="35">
        <v>0</v>
      </c>
      <c r="G151" s="38">
        <f>SUM(C151:F151)</f>
        <v>0</v>
      </c>
      <c r="H151" s="27"/>
    </row>
    <row r="152" spans="2:8" ht="15">
      <c r="B152" s="40" t="s">
        <v>59</v>
      </c>
      <c r="C152" s="40">
        <v>0</v>
      </c>
      <c r="D152" s="40">
        <v>0</v>
      </c>
      <c r="E152" s="35">
        <v>0</v>
      </c>
      <c r="F152" s="35">
        <v>0</v>
      </c>
      <c r="G152" s="13">
        <f>SUM(C152:F152)</f>
        <v>0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78</v>
      </c>
      <c r="E155" s="38">
        <v>0</v>
      </c>
      <c r="F155" s="35">
        <v>21</v>
      </c>
      <c r="G155" s="38">
        <f>SUM(C155:F155)</f>
        <v>99</v>
      </c>
      <c r="H155" s="27"/>
    </row>
    <row r="156" spans="2:8" ht="15">
      <c r="B156" s="40" t="s">
        <v>61</v>
      </c>
      <c r="C156" s="40">
        <v>0</v>
      </c>
      <c r="D156" s="13">
        <v>1.51</v>
      </c>
      <c r="E156" s="38">
        <v>0</v>
      </c>
      <c r="F156" s="35">
        <v>1.94</v>
      </c>
      <c r="G156" s="13">
        <f>SUM(C156:F156)</f>
        <v>3.45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1296</v>
      </c>
      <c r="D159" s="23">
        <v>1238.8877965367965</v>
      </c>
      <c r="E159" s="23">
        <v>0</v>
      </c>
      <c r="F159" s="23">
        <v>877</v>
      </c>
      <c r="G159" s="23">
        <f>SUM(C159:F159)</f>
        <v>3411.8877965367965</v>
      </c>
    </row>
    <row r="160" spans="2:7" ht="15">
      <c r="B160" s="22" t="s">
        <v>76</v>
      </c>
      <c r="C160" s="26">
        <v>26.478</v>
      </c>
      <c r="D160" s="26">
        <v>28.29802</v>
      </c>
      <c r="E160" s="26">
        <v>0</v>
      </c>
      <c r="F160" s="26">
        <v>19.874000000000002</v>
      </c>
      <c r="G160" s="26">
        <f>SUM(C160:F160)</f>
        <v>74.65002000000001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5109</v>
      </c>
      <c r="D163" s="41">
        <v>27427.494535074995</v>
      </c>
      <c r="E163" s="38">
        <v>11199</v>
      </c>
      <c r="F163" s="38">
        <v>51</v>
      </c>
      <c r="G163" s="38">
        <f>SUM(C163:F163)</f>
        <v>43786.49453507499</v>
      </c>
    </row>
    <row r="164" spans="2:7" ht="15">
      <c r="B164" s="18" t="s">
        <v>61</v>
      </c>
      <c r="C164" s="13">
        <v>118.105308</v>
      </c>
      <c r="D164" s="13">
        <v>137.997729</v>
      </c>
      <c r="E164" s="13">
        <v>31.500481</v>
      </c>
      <c r="F164" s="13">
        <v>0.16235</v>
      </c>
      <c r="G164" s="13">
        <f>SUM(C164:F164)</f>
        <v>287.76586799999995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230</v>
      </c>
      <c r="D168" s="41">
        <v>1527.7619047619048</v>
      </c>
      <c r="E168" s="38">
        <v>180</v>
      </c>
      <c r="F168" s="41">
        <v>43</v>
      </c>
      <c r="G168" s="38">
        <f>SUM(C168:F168)</f>
        <v>1980.7619047619048</v>
      </c>
    </row>
    <row r="169" spans="2:7" ht="15">
      <c r="B169" s="40" t="s">
        <v>67</v>
      </c>
      <c r="C169" s="13">
        <v>5.75</v>
      </c>
      <c r="D169" s="13">
        <v>41.517371999999995</v>
      </c>
      <c r="E169" s="13">
        <v>3.6</v>
      </c>
      <c r="F169" s="13">
        <v>1.118</v>
      </c>
      <c r="G169" s="13">
        <f>SUM(C169:F169)</f>
        <v>51.985372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2336</v>
      </c>
      <c r="D172" s="41">
        <v>1086</v>
      </c>
      <c r="E172" s="38">
        <v>383</v>
      </c>
      <c r="F172" s="41">
        <v>132</v>
      </c>
      <c r="G172" s="38">
        <f>SUM(C172:F172)</f>
        <v>3937</v>
      </c>
    </row>
    <row r="173" spans="2:7" ht="15">
      <c r="B173" s="40" t="s">
        <v>67</v>
      </c>
      <c r="C173" s="13">
        <v>51.392</v>
      </c>
      <c r="D173" s="13">
        <v>23.811</v>
      </c>
      <c r="E173" s="13">
        <v>7.66</v>
      </c>
      <c r="F173" s="13">
        <v>3.059</v>
      </c>
      <c r="G173" s="13">
        <f>SUM(C173:F173)</f>
        <v>85.922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199</v>
      </c>
      <c r="D176" s="41">
        <v>296</v>
      </c>
      <c r="E176" s="38">
        <v>235</v>
      </c>
      <c r="F176" s="41">
        <v>35</v>
      </c>
      <c r="G176" s="38">
        <f>SUM(C176:F176)</f>
        <v>765</v>
      </c>
    </row>
    <row r="177" spans="2:7" ht="15">
      <c r="B177" s="40" t="s">
        <v>67</v>
      </c>
      <c r="C177" s="13">
        <v>13.93</v>
      </c>
      <c r="D177" s="13">
        <v>25.21</v>
      </c>
      <c r="E177" s="13">
        <v>16.614515</v>
      </c>
      <c r="F177" s="13">
        <v>2.273115</v>
      </c>
      <c r="G177" s="13">
        <f>SUM(C177:F177)</f>
        <v>58.027629999999995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468</v>
      </c>
      <c r="D180" s="41">
        <v>7</v>
      </c>
      <c r="E180" s="29">
        <v>0</v>
      </c>
      <c r="F180" s="41">
        <v>15</v>
      </c>
      <c r="G180" s="38">
        <f>SUM(C180:F180)</f>
        <v>490</v>
      </c>
    </row>
    <row r="181" spans="2:7" ht="15">
      <c r="B181" s="40" t="s">
        <v>67</v>
      </c>
      <c r="C181" s="13">
        <v>14.415</v>
      </c>
      <c r="D181" s="13">
        <v>1.2</v>
      </c>
      <c r="E181" s="29">
        <v>0</v>
      </c>
      <c r="F181" s="13">
        <v>0.75</v>
      </c>
      <c r="G181" s="13">
        <f>SUM(C181:F181)</f>
        <v>16.365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3233</v>
      </c>
      <c r="D184" s="23">
        <v>2916.7619047619046</v>
      </c>
      <c r="E184" s="23">
        <v>798</v>
      </c>
      <c r="F184" s="23">
        <v>276</v>
      </c>
      <c r="G184" s="23">
        <f>SUM(C184:F184)</f>
        <v>7223.761904761905</v>
      </c>
    </row>
    <row r="185" spans="2:7" ht="15">
      <c r="B185" s="22" t="s">
        <v>79</v>
      </c>
      <c r="C185" s="26">
        <v>85.487</v>
      </c>
      <c r="D185" s="26">
        <v>91.738372</v>
      </c>
      <c r="E185" s="26">
        <v>27.874515000000002</v>
      </c>
      <c r="F185" s="26">
        <v>7.362465</v>
      </c>
      <c r="G185" s="26">
        <f>SUM(C185:F185)</f>
        <v>212.462352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1255</v>
      </c>
      <c r="D188" s="41">
        <v>10094.62910559398</v>
      </c>
      <c r="E188" s="38">
        <v>53</v>
      </c>
      <c r="F188" s="36">
        <v>0</v>
      </c>
      <c r="G188" s="38">
        <f>SUM(C188:F188)</f>
        <v>11402.62910559398</v>
      </c>
    </row>
    <row r="189" spans="2:7" ht="15">
      <c r="B189" s="18" t="s">
        <v>94</v>
      </c>
      <c r="C189" s="13">
        <v>11.589135</v>
      </c>
      <c r="D189" s="13">
        <v>156.873984</v>
      </c>
      <c r="E189" s="13">
        <v>2.14</v>
      </c>
      <c r="F189" s="36">
        <v>0</v>
      </c>
      <c r="G189" s="13">
        <f>SUM(C189:F189)</f>
        <v>170.603119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10893</v>
      </c>
      <c r="D192" s="39">
        <v>41677.77334196767</v>
      </c>
      <c r="E192" s="39">
        <v>12050</v>
      </c>
      <c r="F192" s="39">
        <v>1153</v>
      </c>
      <c r="G192" s="39">
        <f>SUM(C192:F192)</f>
        <v>65773.77334196767</v>
      </c>
    </row>
    <row r="193" spans="2:7" ht="15">
      <c r="B193" s="22" t="s">
        <v>96</v>
      </c>
      <c r="C193" s="26">
        <v>241.659443</v>
      </c>
      <c r="D193" s="26">
        <v>414.90810500000003</v>
      </c>
      <c r="E193" s="26">
        <v>61.514996000000004</v>
      </c>
      <c r="F193" s="26">
        <v>27.236465000000003</v>
      </c>
      <c r="G193" s="26">
        <f>SUM(C193:F193)</f>
        <v>745.3190089999999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F202" sqref="F202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55559</v>
      </c>
      <c r="D6" s="16">
        <v>9534</v>
      </c>
      <c r="E6" s="16">
        <v>12567</v>
      </c>
      <c r="F6" s="16">
        <v>8266</v>
      </c>
      <c r="G6" s="16">
        <f>SUM(C6:F6)</f>
        <v>85926</v>
      </c>
    </row>
    <row r="7" spans="2:7" ht="15">
      <c r="B7" s="40" t="s">
        <v>6</v>
      </c>
      <c r="C7" s="16">
        <v>516</v>
      </c>
      <c r="D7" s="16">
        <v>237</v>
      </c>
      <c r="E7" s="16">
        <v>11</v>
      </c>
      <c r="F7" s="16">
        <v>0</v>
      </c>
      <c r="G7" s="16">
        <f>SUM(C7:F7)</f>
        <v>764</v>
      </c>
    </row>
    <row r="8" spans="2:7" ht="15">
      <c r="B8" s="22" t="s">
        <v>7</v>
      </c>
      <c r="C8" s="31">
        <v>56075</v>
      </c>
      <c r="D8" s="31">
        <v>9771</v>
      </c>
      <c r="E8" s="31">
        <v>12578</v>
      </c>
      <c r="F8" s="31">
        <v>8266</v>
      </c>
      <c r="G8" s="31">
        <f>SUM(C8:F8)</f>
        <v>86690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987781</v>
      </c>
      <c r="D12" s="16">
        <v>160743</v>
      </c>
      <c r="E12" s="21">
        <v>66761</v>
      </c>
      <c r="F12" s="21">
        <v>33127</v>
      </c>
      <c r="G12" s="21">
        <f>SUM(C12:F12)</f>
        <v>1248412</v>
      </c>
    </row>
    <row r="13" spans="2:7" ht="15">
      <c r="B13" s="20" t="s">
        <v>9</v>
      </c>
      <c r="C13" s="16">
        <v>2248840</v>
      </c>
      <c r="D13" s="16">
        <v>526323</v>
      </c>
      <c r="E13" s="21">
        <v>262373</v>
      </c>
      <c r="F13" s="21">
        <v>143458</v>
      </c>
      <c r="G13" s="21">
        <f>SUM(C13:F13)</f>
        <v>3180994</v>
      </c>
    </row>
    <row r="14" spans="2:7" ht="15">
      <c r="B14" s="22" t="s">
        <v>8</v>
      </c>
      <c r="C14" s="23">
        <v>3236621</v>
      </c>
      <c r="D14" s="23">
        <v>952844</v>
      </c>
      <c r="E14" s="23">
        <v>329134</v>
      </c>
      <c r="F14" s="23">
        <v>176585</v>
      </c>
      <c r="G14" s="23">
        <f>SUM(C14:F14)</f>
        <v>4695184</v>
      </c>
    </row>
    <row r="15" spans="2:7" ht="15">
      <c r="B15" s="22" t="s">
        <v>90</v>
      </c>
      <c r="C15" s="23">
        <v>388875</v>
      </c>
      <c r="D15" s="23">
        <v>125862</v>
      </c>
      <c r="E15" s="23">
        <v>2384</v>
      </c>
      <c r="F15" s="23">
        <v>0</v>
      </c>
      <c r="G15" s="23">
        <f>SUM(C15:F15)</f>
        <v>517121</v>
      </c>
    </row>
    <row r="16" spans="2:7" ht="15">
      <c r="B16" s="22" t="s">
        <v>34</v>
      </c>
      <c r="C16" s="23">
        <v>3625496</v>
      </c>
      <c r="D16" s="23">
        <v>1078706</v>
      </c>
      <c r="E16" s="23">
        <v>331518</v>
      </c>
      <c r="F16" s="23">
        <v>176585</v>
      </c>
      <c r="G16" s="23">
        <f>SUM(C16:F16)</f>
        <v>5212305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4778</v>
      </c>
      <c r="D19" s="38">
        <v>2602</v>
      </c>
      <c r="E19" s="29">
        <v>0</v>
      </c>
      <c r="F19" s="29">
        <v>0</v>
      </c>
      <c r="G19" s="29">
        <f>SUM(C19:F19)</f>
        <v>7380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3630274</v>
      </c>
      <c r="D21" s="23">
        <v>1081308</v>
      </c>
      <c r="E21" s="23">
        <v>331518</v>
      </c>
      <c r="F21" s="23">
        <v>176585</v>
      </c>
      <c r="G21" s="23">
        <f>SUM(C21:F21)</f>
        <v>5219685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439828</v>
      </c>
      <c r="D24" s="23">
        <v>255092</v>
      </c>
      <c r="E24" s="23">
        <v>131911</v>
      </c>
      <c r="F24" s="23">
        <v>25524</v>
      </c>
      <c r="G24" s="23">
        <f>SUM(C24:F24)</f>
        <v>852355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4070102</v>
      </c>
      <c r="D27" s="23">
        <v>1336400</v>
      </c>
      <c r="E27" s="23">
        <v>463429</v>
      </c>
      <c r="F27" s="23">
        <v>202109</v>
      </c>
      <c r="G27" s="23">
        <f>SUM(C27:F27)</f>
        <v>6072040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1479187</v>
      </c>
      <c r="D30" s="41">
        <v>290312</v>
      </c>
      <c r="E30" s="38">
        <v>132456</v>
      </c>
      <c r="F30" s="41">
        <v>19968</v>
      </c>
      <c r="G30" s="41">
        <f>SUM(C30:F30)</f>
        <v>1921923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2244034331918</v>
      </c>
      <c r="D33" s="41">
        <v>438974430674</v>
      </c>
      <c r="E33" s="41">
        <v>196607592741</v>
      </c>
      <c r="F33" s="41">
        <v>66994443408</v>
      </c>
      <c r="G33" s="41">
        <f>SUM(C33:F33)</f>
        <v>2946610798741</v>
      </c>
    </row>
    <row r="34" spans="2:7" ht="15">
      <c r="B34" s="40" t="s">
        <v>103</v>
      </c>
      <c r="C34" s="41">
        <v>113865566041</v>
      </c>
      <c r="D34" s="41">
        <f>210307*D24</f>
        <v>53647633244</v>
      </c>
      <c r="E34" s="41">
        <v>19893536000</v>
      </c>
      <c r="F34" s="41">
        <v>3263594900</v>
      </c>
      <c r="G34" s="41">
        <f>SUM(C34:F34)</f>
        <v>190670330185</v>
      </c>
    </row>
    <row r="35" spans="2:7" ht="15">
      <c r="B35" s="22" t="s">
        <v>104</v>
      </c>
      <c r="C35" s="23">
        <v>2357899897959</v>
      </c>
      <c r="D35" s="23">
        <v>438974640981</v>
      </c>
      <c r="E35" s="23">
        <v>216501128741</v>
      </c>
      <c r="F35" s="23">
        <v>70258038308</v>
      </c>
      <c r="G35" s="23">
        <f>SUM(C35:F35)</f>
        <v>3083633705989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378703</v>
      </c>
      <c r="D39" s="38">
        <v>184745</v>
      </c>
      <c r="E39" s="38">
        <v>80760</v>
      </c>
      <c r="F39" s="38">
        <v>21920</v>
      </c>
      <c r="G39" s="38">
        <f>SUM(C39:F39)</f>
        <v>666128</v>
      </c>
      <c r="H39" s="9"/>
      <c r="I39" s="9"/>
    </row>
    <row r="40" spans="2:9" ht="15">
      <c r="B40" s="40" t="s">
        <v>17</v>
      </c>
      <c r="C40" s="38">
        <v>1919</v>
      </c>
      <c r="D40" s="13">
        <v>809.699308</v>
      </c>
      <c r="E40" s="38">
        <v>428</v>
      </c>
      <c r="F40" s="13">
        <v>125.329737</v>
      </c>
      <c r="G40" s="13">
        <f>SUM(C40:F40)</f>
        <v>3282.029045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128</v>
      </c>
      <c r="D43" s="38">
        <v>76</v>
      </c>
      <c r="E43" s="38">
        <v>31</v>
      </c>
      <c r="F43" s="38">
        <v>3</v>
      </c>
      <c r="G43" s="38">
        <f>SUM(C43:F43)</f>
        <v>238</v>
      </c>
      <c r="H43" s="9"/>
      <c r="I43" s="9"/>
    </row>
    <row r="44" spans="2:9" ht="15">
      <c r="B44" s="40" t="s">
        <v>20</v>
      </c>
      <c r="C44" s="13">
        <v>1.5</v>
      </c>
      <c r="D44" s="13">
        <v>0.773496</v>
      </c>
      <c r="E44" s="13">
        <v>0.3</v>
      </c>
      <c r="F44" s="13">
        <v>0.028898</v>
      </c>
      <c r="G44" s="13">
        <f>SUM(C44:F44)</f>
        <v>2.6023939999999994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106677</v>
      </c>
      <c r="D47" s="41">
        <v>57190</v>
      </c>
      <c r="E47" s="41">
        <v>12718</v>
      </c>
      <c r="F47" s="41">
        <v>11137</v>
      </c>
      <c r="G47" s="41">
        <f>SUM(C47:F47)</f>
        <v>187722</v>
      </c>
      <c r="H47" s="9"/>
      <c r="I47" s="9"/>
    </row>
    <row r="48" spans="2:9" ht="15">
      <c r="B48" s="40" t="s">
        <v>23</v>
      </c>
      <c r="C48" s="41">
        <v>38647</v>
      </c>
      <c r="D48" s="13">
        <v>12134.567709000003</v>
      </c>
      <c r="E48" s="13">
        <v>4511.464</v>
      </c>
      <c r="F48" s="13">
        <v>1732.95</v>
      </c>
      <c r="G48" s="13">
        <f>SUM(C48:F48)</f>
        <v>57025.981709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116415</v>
      </c>
      <c r="D54" s="41">
        <v>8111</v>
      </c>
      <c r="E54" s="41">
        <v>3346</v>
      </c>
      <c r="F54" s="41">
        <v>1264</v>
      </c>
      <c r="G54" s="41">
        <f aca="true" t="shared" si="0" ref="G54:G70">SUM(C54:F54)</f>
        <v>129136</v>
      </c>
    </row>
    <row r="55" spans="2:7" ht="15">
      <c r="B55" s="40" t="s">
        <v>26</v>
      </c>
      <c r="C55" s="41">
        <v>47736.046769</v>
      </c>
      <c r="D55" s="41">
        <v>11646.045209000042</v>
      </c>
      <c r="E55" s="41">
        <v>4467</v>
      </c>
      <c r="F55" s="41">
        <v>1431</v>
      </c>
      <c r="G55" s="41">
        <f t="shared" si="0"/>
        <v>65280.09197800004</v>
      </c>
    </row>
    <row r="56" spans="2:7" ht="15">
      <c r="B56" s="40" t="s">
        <v>27</v>
      </c>
      <c r="C56" s="41">
        <v>10.0620452690804</v>
      </c>
      <c r="D56" s="41">
        <v>38.356143104596114</v>
      </c>
      <c r="E56" s="41">
        <v>26</v>
      </c>
      <c r="F56" s="41">
        <v>21</v>
      </c>
      <c r="G56" s="41">
        <f>AVERAGE(C56:F56)</f>
        <v>23.85454709341913</v>
      </c>
    </row>
    <row r="57" spans="2:7" ht="15">
      <c r="B57" s="40" t="s">
        <v>28</v>
      </c>
      <c r="C57" s="41">
        <v>948478</v>
      </c>
      <c r="D57" s="41">
        <v>218057.57616466287</v>
      </c>
      <c r="E57" s="41">
        <v>77923</v>
      </c>
      <c r="F57" s="41">
        <v>26602</v>
      </c>
      <c r="G57" s="41">
        <f t="shared" si="0"/>
        <v>1271060.5761646628</v>
      </c>
    </row>
    <row r="58" spans="2:7" ht="15">
      <c r="B58" s="40" t="s">
        <v>108</v>
      </c>
      <c r="C58" s="13">
        <v>1074131.6359430002</v>
      </c>
      <c r="D58" s="13">
        <v>288761.87122831715</v>
      </c>
      <c r="E58" s="41">
        <v>87863</v>
      </c>
      <c r="F58" s="41">
        <v>27309</v>
      </c>
      <c r="G58" s="13">
        <f t="shared" si="0"/>
        <v>1478065.5071713175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14">
        <f t="shared" si="0"/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2.240861</v>
      </c>
      <c r="E64" s="24">
        <v>0</v>
      </c>
      <c r="F64" s="24">
        <v>0</v>
      </c>
      <c r="G64" s="14">
        <f t="shared" si="0"/>
        <v>2.240861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6757</v>
      </c>
      <c r="D66" s="38">
        <v>4221</v>
      </c>
      <c r="E66" s="38">
        <v>1904</v>
      </c>
      <c r="F66" s="38">
        <v>71</v>
      </c>
      <c r="G66" s="38">
        <f t="shared" si="0"/>
        <v>12953</v>
      </c>
    </row>
    <row r="67" spans="2:7" ht="15">
      <c r="B67" s="40" t="s">
        <v>26</v>
      </c>
      <c r="C67" s="38">
        <v>3998.677418</v>
      </c>
      <c r="D67" s="38">
        <v>4081.881800999992</v>
      </c>
      <c r="E67" s="38">
        <v>1593</v>
      </c>
      <c r="F67" s="38">
        <v>24</v>
      </c>
      <c r="G67" s="38">
        <f t="shared" si="0"/>
        <v>9697.559218999992</v>
      </c>
    </row>
    <row r="68" spans="2:7" ht="15">
      <c r="B68" s="40" t="s">
        <v>27</v>
      </c>
      <c r="C68" s="38">
        <v>34.7117063785704</v>
      </c>
      <c r="D68" s="38">
        <v>52.90855095291869</v>
      </c>
      <c r="E68" s="38">
        <v>42</v>
      </c>
      <c r="F68" s="38">
        <v>48</v>
      </c>
      <c r="G68" s="38">
        <f>AVERAGE(C68:F68)</f>
        <v>44.40506433287227</v>
      </c>
    </row>
    <row r="69" spans="2:7" ht="15">
      <c r="B69" s="40" t="s">
        <v>28</v>
      </c>
      <c r="C69" s="38">
        <v>133023</v>
      </c>
      <c r="D69" s="38">
        <v>138713.42383533713</v>
      </c>
      <c r="E69" s="38">
        <v>43971</v>
      </c>
      <c r="F69" s="38">
        <v>9026</v>
      </c>
      <c r="G69" s="38">
        <f t="shared" si="0"/>
        <v>324733.42383533716</v>
      </c>
    </row>
    <row r="70" spans="2:7" ht="15">
      <c r="B70" s="40" t="s">
        <v>108</v>
      </c>
      <c r="C70" s="13">
        <v>87109.645658</v>
      </c>
      <c r="D70" s="13">
        <v>96036.1974056828</v>
      </c>
      <c r="E70" s="38">
        <v>25641</v>
      </c>
      <c r="F70" s="38">
        <v>2469</v>
      </c>
      <c r="G70" s="13">
        <f t="shared" si="0"/>
        <v>211255.84306368278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123172</v>
      </c>
      <c r="D72" s="23">
        <v>12332</v>
      </c>
      <c r="E72" s="23">
        <v>5250</v>
      </c>
      <c r="F72" s="23">
        <v>1335</v>
      </c>
      <c r="G72" s="23">
        <f>SUM(C72:F72)</f>
        <v>142089</v>
      </c>
    </row>
    <row r="73" spans="2:7" ht="15">
      <c r="B73" s="22" t="s">
        <v>26</v>
      </c>
      <c r="C73" s="23">
        <v>51734.724187</v>
      </c>
      <c r="D73" s="23">
        <v>15727.927010000034</v>
      </c>
      <c r="E73" s="23">
        <v>6060</v>
      </c>
      <c r="F73" s="23">
        <v>1455</v>
      </c>
      <c r="G73" s="26">
        <f>SUM(C73:F73)</f>
        <v>74977.65119700003</v>
      </c>
    </row>
    <row r="74" spans="2:7" ht="15">
      <c r="B74" s="22" t="s">
        <v>27</v>
      </c>
      <c r="C74" s="23">
        <v>22.3868758238254</v>
      </c>
      <c r="D74" s="23">
        <v>30.421564685838266</v>
      </c>
      <c r="E74" s="23">
        <v>32</v>
      </c>
      <c r="F74" s="23">
        <v>22</v>
      </c>
      <c r="G74" s="23">
        <f>AVERAGE(C74:F74)</f>
        <v>26.702110127415917</v>
      </c>
    </row>
    <row r="75" spans="2:7" ht="15">
      <c r="B75" s="22" t="s">
        <v>28</v>
      </c>
      <c r="C75" s="23">
        <v>1081501</v>
      </c>
      <c r="D75" s="23">
        <v>356772</v>
      </c>
      <c r="E75" s="23">
        <v>121894</v>
      </c>
      <c r="F75" s="23">
        <v>35628</v>
      </c>
      <c r="G75" s="23">
        <f>SUM(C75:F75)</f>
        <v>1595795</v>
      </c>
    </row>
    <row r="76" spans="2:7" ht="15">
      <c r="B76" s="22" t="s">
        <v>108</v>
      </c>
      <c r="C76" s="26">
        <v>1161241.281601</v>
      </c>
      <c r="D76" s="26">
        <v>384800.30949499994</v>
      </c>
      <c r="E76" s="23">
        <v>113504</v>
      </c>
      <c r="F76" s="23">
        <v>29778</v>
      </c>
      <c r="G76" s="26">
        <f>SUM(C76:F76)</f>
        <v>1689323.591096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14</v>
      </c>
      <c r="D80" s="24">
        <v>0</v>
      </c>
      <c r="E80" s="24">
        <v>0</v>
      </c>
      <c r="F80" s="24" t="s">
        <v>110</v>
      </c>
      <c r="G80" s="24">
        <f>SUM(C80:F80)</f>
        <v>14</v>
      </c>
    </row>
    <row r="81" spans="2:7" ht="15">
      <c r="B81" s="40" t="s">
        <v>26</v>
      </c>
      <c r="C81" s="30">
        <v>422.449843</v>
      </c>
      <c r="D81" s="30">
        <v>0</v>
      </c>
      <c r="E81" s="24">
        <v>0</v>
      </c>
      <c r="F81" s="30" t="s">
        <v>110</v>
      </c>
      <c r="G81" s="30">
        <f>SUM(C81:F81)</f>
        <v>422.449843</v>
      </c>
    </row>
    <row r="82" spans="2:7" ht="15">
      <c r="B82" s="40" t="s">
        <v>27</v>
      </c>
      <c r="C82" s="30">
        <v>302.571428571429</v>
      </c>
      <c r="D82" s="30">
        <v>0</v>
      </c>
      <c r="E82" s="24">
        <v>0</v>
      </c>
      <c r="F82" s="30" t="s">
        <v>110</v>
      </c>
      <c r="G82" s="30">
        <f>AVERAGE(C82:F82)</f>
        <v>100.857142857143</v>
      </c>
    </row>
    <row r="83" spans="2:7" ht="15">
      <c r="B83" s="40" t="s">
        <v>28</v>
      </c>
      <c r="C83" s="30">
        <v>1098</v>
      </c>
      <c r="D83" s="30">
        <v>148</v>
      </c>
      <c r="E83" s="30">
        <v>7</v>
      </c>
      <c r="F83" s="30">
        <v>1</v>
      </c>
      <c r="G83" s="30">
        <f>SUM(C83:F83)</f>
        <v>1254</v>
      </c>
    </row>
    <row r="84" spans="2:7" ht="15">
      <c r="B84" s="40" t="s">
        <v>108</v>
      </c>
      <c r="C84" s="13">
        <v>21725.120563</v>
      </c>
      <c r="D84" s="30">
        <v>1853</v>
      </c>
      <c r="E84" s="30">
        <v>90</v>
      </c>
      <c r="F84" s="13">
        <v>15.561021561634</v>
      </c>
      <c r="G84" s="13">
        <f>SUM(C84:F84)</f>
        <v>23683.681584561633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>
        <v>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>
        <v>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>
        <v>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>
        <v>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>
        <v>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>
        <v>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>
        <v>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>
        <v>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>
        <v>0</v>
      </c>
      <c r="G95" s="38">
        <f>SUM(C95:F95)</f>
        <v>15</v>
      </c>
    </row>
    <row r="96" spans="2:7" ht="15">
      <c r="B96" s="40" t="s">
        <v>108</v>
      </c>
      <c r="C96" s="13">
        <v>219.580762</v>
      </c>
      <c r="D96" s="24">
        <v>0</v>
      </c>
      <c r="E96" s="24">
        <v>0</v>
      </c>
      <c r="F96" s="24">
        <v>0</v>
      </c>
      <c r="G96" s="13">
        <f>SUM(C96:F96)</f>
        <v>219.580762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14</v>
      </c>
      <c r="D98" s="22">
        <v>0</v>
      </c>
      <c r="E98" s="23">
        <v>0</v>
      </c>
      <c r="F98" s="25" t="s">
        <v>110</v>
      </c>
      <c r="G98" s="23">
        <f>SUM(C98:F98)</f>
        <v>14</v>
      </c>
    </row>
    <row r="99" spans="2:7" ht="15">
      <c r="B99" s="22" t="s">
        <v>26</v>
      </c>
      <c r="C99" s="23">
        <v>422.449843</v>
      </c>
      <c r="D99" s="22">
        <v>0</v>
      </c>
      <c r="E99" s="23">
        <v>0</v>
      </c>
      <c r="F99" s="25" t="s">
        <v>110</v>
      </c>
      <c r="G99" s="26">
        <f>SUM(C99:F99)</f>
        <v>422.449843</v>
      </c>
    </row>
    <row r="100" spans="2:7" ht="15">
      <c r="B100" s="22" t="s">
        <v>27</v>
      </c>
      <c r="C100" s="23">
        <v>302.571428571429</v>
      </c>
      <c r="D100" s="22">
        <v>0</v>
      </c>
      <c r="E100" s="23">
        <v>0</v>
      </c>
      <c r="F100" s="25" t="s">
        <v>110</v>
      </c>
      <c r="G100" s="23">
        <f>AVERAGE(C100:F100)</f>
        <v>100.857142857143</v>
      </c>
    </row>
    <row r="101" spans="2:7" ht="15">
      <c r="B101" s="22" t="s">
        <v>28</v>
      </c>
      <c r="C101" s="23">
        <v>1113</v>
      </c>
      <c r="D101" s="22">
        <v>148</v>
      </c>
      <c r="E101" s="22">
        <v>7</v>
      </c>
      <c r="F101" s="34">
        <v>1</v>
      </c>
      <c r="G101" s="23">
        <f>SUM(C101:F101)</f>
        <v>1269</v>
      </c>
    </row>
    <row r="102" spans="2:7" ht="15">
      <c r="B102" s="22" t="s">
        <v>108</v>
      </c>
      <c r="C102" s="26">
        <v>21944.701325</v>
      </c>
      <c r="D102" s="22">
        <v>1853</v>
      </c>
      <c r="E102" s="22">
        <v>90</v>
      </c>
      <c r="F102" s="26">
        <v>15.561021561634</v>
      </c>
      <c r="G102" s="26">
        <f>SUM(C102:F102)</f>
        <v>23903.262346561634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2.11</v>
      </c>
      <c r="D106" s="17">
        <v>2.8028832116787847</v>
      </c>
      <c r="E106" s="17">
        <v>2.72</v>
      </c>
      <c r="F106" s="17">
        <v>2.39</v>
      </c>
      <c r="G106" s="17">
        <f>AVERAGE(C106:F106)</f>
        <v>2.5057208029196962</v>
      </c>
    </row>
    <row r="107" spans="2:7" ht="15">
      <c r="B107" s="40" t="s">
        <v>38</v>
      </c>
      <c r="C107" s="14">
        <v>2.11</v>
      </c>
      <c r="D107" s="17">
        <v>2.679291866028709</v>
      </c>
      <c r="E107" s="40">
        <v>2.57</v>
      </c>
      <c r="F107" s="17">
        <v>2.39</v>
      </c>
      <c r="G107" s="17">
        <f>AVERAGE(C107:F107)</f>
        <v>2.4373229665071774</v>
      </c>
    </row>
    <row r="108" spans="2:7" ht="15">
      <c r="B108" s="40" t="s">
        <v>39</v>
      </c>
      <c r="C108" s="14">
        <v>2.11</v>
      </c>
      <c r="D108" s="17">
        <v>2.504669738863315</v>
      </c>
      <c r="E108" s="40">
        <v>2.43</v>
      </c>
      <c r="F108" s="17">
        <v>2.39</v>
      </c>
      <c r="G108" s="17">
        <f>AVERAGE(C108:F108)</f>
        <v>2.3586674347158287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1.8733333333333333</v>
      </c>
      <c r="E110" s="40">
        <v>1.84</v>
      </c>
      <c r="F110" s="17">
        <v>1.84</v>
      </c>
      <c r="G110" s="17">
        <f>AVERAGE(C110:F110)</f>
        <v>1.6358333333333333</v>
      </c>
    </row>
    <row r="111" spans="2:7" ht="15">
      <c r="B111" s="40" t="s">
        <v>38</v>
      </c>
      <c r="C111" s="14">
        <v>1.83</v>
      </c>
      <c r="D111" s="17">
        <v>1.8735483870967742</v>
      </c>
      <c r="E111" s="40">
        <v>1.79</v>
      </c>
      <c r="F111" s="17">
        <v>1.84</v>
      </c>
      <c r="G111" s="17">
        <f>AVERAGE(C111:F111)</f>
        <v>1.8333870967741936</v>
      </c>
    </row>
    <row r="112" spans="2:7" ht="15">
      <c r="B112" s="40" t="s">
        <v>39</v>
      </c>
      <c r="C112" s="14">
        <v>1.83</v>
      </c>
      <c r="D112" s="17">
        <v>1.8733018867924538</v>
      </c>
      <c r="E112" s="17">
        <v>1.82</v>
      </c>
      <c r="F112" s="17">
        <v>1.84</v>
      </c>
      <c r="G112" s="17">
        <f>AVERAGE(C112:F112)</f>
        <v>1.8408254716981134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0.99</v>
      </c>
      <c r="D115" s="17">
        <v>1.8304484304932787</v>
      </c>
      <c r="E115" s="17">
        <v>1.74</v>
      </c>
      <c r="F115" s="17">
        <v>1.65</v>
      </c>
      <c r="G115" s="17">
        <f>AVERAGE(C115:F115)</f>
        <v>1.5526121076233195</v>
      </c>
    </row>
    <row r="116" spans="2:7" ht="15">
      <c r="B116" s="40" t="s">
        <v>38</v>
      </c>
      <c r="C116" s="14">
        <v>0.99</v>
      </c>
      <c r="D116" s="17">
        <v>1.830314960629926</v>
      </c>
      <c r="E116" s="40">
        <v>1.77</v>
      </c>
      <c r="F116" s="17">
        <v>1.69</v>
      </c>
      <c r="G116" s="17">
        <f>AVERAGE(C116:F116)</f>
        <v>1.5700787401574816</v>
      </c>
    </row>
    <row r="117" spans="2:7" ht="15">
      <c r="B117" s="40" t="s">
        <v>39</v>
      </c>
      <c r="C117" s="14">
        <v>0.99</v>
      </c>
      <c r="D117" s="17">
        <v>1.829670468948005</v>
      </c>
      <c r="E117" s="40">
        <v>1.77</v>
      </c>
      <c r="F117" s="17">
        <v>1.81</v>
      </c>
      <c r="G117" s="17">
        <f>AVERAGE(C117:F117)</f>
        <v>1.5999176172370015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1.81</v>
      </c>
      <c r="E119" s="40">
        <v>0</v>
      </c>
      <c r="F119" s="17">
        <v>0.79</v>
      </c>
      <c r="G119" s="17">
        <f>AVERAGE(C119:F119)</f>
        <v>0.8225</v>
      </c>
    </row>
    <row r="120" spans="2:7" ht="15">
      <c r="B120" s="40" t="s">
        <v>38</v>
      </c>
      <c r="C120" s="14">
        <v>0.99</v>
      </c>
      <c r="D120" s="17">
        <v>1.81</v>
      </c>
      <c r="E120" s="40">
        <v>0</v>
      </c>
      <c r="F120" s="17">
        <v>1.69</v>
      </c>
      <c r="G120" s="17">
        <f>AVERAGE(C120:F120)</f>
        <v>1.1225</v>
      </c>
    </row>
    <row r="121" spans="2:7" ht="15">
      <c r="B121" s="40" t="s">
        <v>39</v>
      </c>
      <c r="C121" s="14">
        <v>0.99</v>
      </c>
      <c r="D121" s="17">
        <v>1.834285714285715</v>
      </c>
      <c r="E121" s="17">
        <v>1.75</v>
      </c>
      <c r="F121" s="17">
        <v>1.81</v>
      </c>
      <c r="G121" s="17">
        <f>AVERAGE(C121:F121)</f>
        <v>1.5960714285714288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14">
        <v>5.6474889981884004</v>
      </c>
      <c r="D124" s="32">
        <v>0</v>
      </c>
      <c r="E124" s="32">
        <v>0</v>
      </c>
      <c r="F124" s="30" t="s">
        <v>110</v>
      </c>
      <c r="G124" s="14">
        <f>AVERAGE(C124:F124)</f>
        <v>1.8824963327294668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14">
        <v>1.97070310678803</v>
      </c>
      <c r="D126" s="14">
        <v>2.15</v>
      </c>
      <c r="E126" s="14">
        <v>2.294814</v>
      </c>
      <c r="F126" s="15">
        <v>2.33</v>
      </c>
      <c r="G126" s="14">
        <f>AVERAGE(C126:F126)</f>
        <v>2.1863792766970076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355782</v>
      </c>
      <c r="D129" s="41">
        <v>38403</v>
      </c>
      <c r="E129" s="38">
        <v>8547</v>
      </c>
      <c r="F129" s="40">
        <v>343</v>
      </c>
      <c r="G129" s="38">
        <f>SUM(C129:F129)</f>
        <v>403075</v>
      </c>
    </row>
    <row r="130" spans="2:7" ht="15">
      <c r="B130" s="40" t="s">
        <v>46</v>
      </c>
      <c r="C130" s="13">
        <v>185944.242183</v>
      </c>
      <c r="D130" s="13">
        <v>5065.246528</v>
      </c>
      <c r="E130" s="38">
        <v>1126</v>
      </c>
      <c r="F130" s="40">
        <v>59</v>
      </c>
      <c r="G130" s="13">
        <f>SUM(C130:F130)</f>
        <v>192194.48871099998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623198</v>
      </c>
      <c r="D133" s="41">
        <v>350133</v>
      </c>
      <c r="E133" s="41">
        <v>142960</v>
      </c>
      <c r="F133" s="41">
        <v>457475</v>
      </c>
      <c r="G133" s="38">
        <f>SUM(C133:F133)</f>
        <v>1573766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82507</v>
      </c>
      <c r="D137" s="38">
        <v>8468</v>
      </c>
      <c r="E137" s="38">
        <v>0</v>
      </c>
      <c r="F137" s="38">
        <v>10618</v>
      </c>
      <c r="G137" s="41">
        <f>SUM(C137:F137)</f>
        <v>101593</v>
      </c>
      <c r="H137" s="9"/>
      <c r="I137" s="9"/>
    </row>
    <row r="138" spans="2:9" ht="15">
      <c r="B138" s="40" t="s">
        <v>51</v>
      </c>
      <c r="C138" s="38">
        <v>2459</v>
      </c>
      <c r="D138" s="38">
        <v>3253</v>
      </c>
      <c r="E138" s="38">
        <v>11</v>
      </c>
      <c r="F138" s="38">
        <v>802</v>
      </c>
      <c r="G138" s="41">
        <f>SUM(C138:F138)</f>
        <v>6525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35357</v>
      </c>
      <c r="F141" s="24" t="s">
        <v>110</v>
      </c>
      <c r="G141" s="41">
        <f>SUM(C141:F141)</f>
        <v>35357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407</v>
      </c>
      <c r="D147" s="41">
        <v>370.47251948051945</v>
      </c>
      <c r="E147" s="38">
        <v>2</v>
      </c>
      <c r="F147" s="38">
        <v>528</v>
      </c>
      <c r="G147" s="38">
        <f>SUM(C147:F147)</f>
        <v>1307.4725194805194</v>
      </c>
    </row>
    <row r="148" spans="2:7" ht="15">
      <c r="B148" s="40" t="s">
        <v>56</v>
      </c>
      <c r="C148" s="13">
        <v>8.337</v>
      </c>
      <c r="D148" s="13">
        <v>8.907545</v>
      </c>
      <c r="E148" s="13">
        <v>0.035</v>
      </c>
      <c r="F148" s="13">
        <v>10.804</v>
      </c>
      <c r="G148" s="13">
        <f>SUM(C148:F148)</f>
        <v>28.083545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3494</v>
      </c>
      <c r="E151" s="40">
        <v>0</v>
      </c>
      <c r="F151" s="35">
        <v>0</v>
      </c>
      <c r="G151" s="38">
        <f>SUM(C151:F151)</f>
        <v>3494</v>
      </c>
      <c r="H151" s="27"/>
    </row>
    <row r="152" spans="2:8" ht="15">
      <c r="B152" s="40" t="s">
        <v>59</v>
      </c>
      <c r="C152" s="40">
        <v>0</v>
      </c>
      <c r="D152" s="40">
        <v>195.38</v>
      </c>
      <c r="E152" s="40">
        <v>0</v>
      </c>
      <c r="F152" s="35">
        <v>0</v>
      </c>
      <c r="G152" s="13">
        <f>SUM(C152:F152)</f>
        <v>195.38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110.69442918575592</v>
      </c>
      <c r="E155" s="40">
        <v>0</v>
      </c>
      <c r="F155" s="35">
        <v>3</v>
      </c>
      <c r="G155" s="38">
        <f>SUM(C155:F155)</f>
        <v>113.69442918575592</v>
      </c>
      <c r="H155" s="27"/>
    </row>
    <row r="156" spans="2:8" ht="15">
      <c r="B156" s="40" t="s">
        <v>61</v>
      </c>
      <c r="C156" s="40">
        <v>0</v>
      </c>
      <c r="D156" s="13">
        <v>7.859553</v>
      </c>
      <c r="E156" s="40">
        <v>0</v>
      </c>
      <c r="F156" s="35">
        <v>0.36</v>
      </c>
      <c r="G156" s="13">
        <f>SUM(C156:F156)</f>
        <v>8.219553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407</v>
      </c>
      <c r="D159" s="23">
        <v>3975.1669486662754</v>
      </c>
      <c r="E159" s="23">
        <v>2</v>
      </c>
      <c r="F159" s="23">
        <v>531</v>
      </c>
      <c r="G159" s="23">
        <f>SUM(C159:F159)</f>
        <v>4915.166948666276</v>
      </c>
    </row>
    <row r="160" spans="2:7" ht="15">
      <c r="B160" s="22" t="s">
        <v>76</v>
      </c>
      <c r="C160" s="26">
        <v>8.337</v>
      </c>
      <c r="D160" s="26">
        <v>212.147098</v>
      </c>
      <c r="E160" s="26">
        <v>0.035</v>
      </c>
      <c r="F160" s="26">
        <v>11.164</v>
      </c>
      <c r="G160" s="26">
        <f>SUM(C160:F160)</f>
        <v>231.68309799999997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4444</v>
      </c>
      <c r="D163" s="41">
        <v>21068.46334730039</v>
      </c>
      <c r="E163" s="38">
        <v>3435</v>
      </c>
      <c r="F163" s="38">
        <v>66</v>
      </c>
      <c r="G163" s="38">
        <f>SUM(C163:F163)</f>
        <v>29013.46334730039</v>
      </c>
    </row>
    <row r="164" spans="2:7" ht="15">
      <c r="B164" s="18" t="s">
        <v>61</v>
      </c>
      <c r="C164" s="13">
        <v>104.083593</v>
      </c>
      <c r="D164" s="13">
        <v>177.557162</v>
      </c>
      <c r="E164" s="13">
        <v>31.729524</v>
      </c>
      <c r="F164" s="13">
        <v>0.25988</v>
      </c>
      <c r="G164" s="13">
        <f>SUM(C164:F164)</f>
        <v>313.63015900000005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178</v>
      </c>
      <c r="D168" s="41">
        <v>1169.2857142857142</v>
      </c>
      <c r="E168" s="38">
        <v>121</v>
      </c>
      <c r="F168" s="41">
        <v>36</v>
      </c>
      <c r="G168" s="38">
        <f>SUM(C168:F168)</f>
        <v>1504.2857142857142</v>
      </c>
    </row>
    <row r="169" spans="2:7" ht="15">
      <c r="B169" s="40" t="s">
        <v>67</v>
      </c>
      <c r="C169" s="13">
        <v>4.45</v>
      </c>
      <c r="D169" s="13">
        <v>28.533092000000003</v>
      </c>
      <c r="E169" s="13">
        <v>2.42</v>
      </c>
      <c r="F169" s="13">
        <v>0.936</v>
      </c>
      <c r="G169" s="13">
        <f>SUM(C169:F169)</f>
        <v>36.33909200000001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2054</v>
      </c>
      <c r="D172" s="41">
        <v>1084</v>
      </c>
      <c r="E172" s="38">
        <v>365</v>
      </c>
      <c r="F172" s="41">
        <v>80</v>
      </c>
      <c r="G172" s="38">
        <f>SUM(C172:F172)</f>
        <v>3583</v>
      </c>
    </row>
    <row r="173" spans="2:7" ht="15">
      <c r="B173" s="40" t="s">
        <v>67</v>
      </c>
      <c r="C173" s="13">
        <v>45.188</v>
      </c>
      <c r="D173" s="13">
        <v>23.619</v>
      </c>
      <c r="E173" s="13">
        <v>7.3</v>
      </c>
      <c r="F173" s="13">
        <v>1.84</v>
      </c>
      <c r="G173" s="13">
        <f>SUM(C173:F173)</f>
        <v>77.947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176</v>
      </c>
      <c r="D176" s="41">
        <v>252</v>
      </c>
      <c r="E176" s="38">
        <v>243</v>
      </c>
      <c r="F176" s="41">
        <v>36</v>
      </c>
      <c r="G176" s="38">
        <f>SUM(C176:F176)</f>
        <v>707</v>
      </c>
    </row>
    <row r="177" spans="2:7" ht="15">
      <c r="B177" s="40" t="s">
        <v>67</v>
      </c>
      <c r="C177" s="13">
        <v>12.32</v>
      </c>
      <c r="D177" s="13">
        <v>20.91</v>
      </c>
      <c r="E177" s="13">
        <v>16.784059</v>
      </c>
      <c r="F177" s="13">
        <v>2.552674</v>
      </c>
      <c r="G177" s="13">
        <f>SUM(C177:F177)</f>
        <v>52.566733000000006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366</v>
      </c>
      <c r="D180" s="41">
        <v>4</v>
      </c>
      <c r="E180" s="29">
        <v>0</v>
      </c>
      <c r="F180" s="41">
        <v>14</v>
      </c>
      <c r="G180" s="38">
        <f>SUM(C180:F180)</f>
        <v>384</v>
      </c>
    </row>
    <row r="181" spans="2:7" ht="15">
      <c r="B181" s="40" t="s">
        <v>67</v>
      </c>
      <c r="C181" s="13">
        <v>11.33</v>
      </c>
      <c r="D181" s="13">
        <v>1.13215</v>
      </c>
      <c r="E181" s="29">
        <v>0</v>
      </c>
      <c r="F181" s="13">
        <v>1.04</v>
      </c>
      <c r="G181" s="13">
        <f>SUM(C181:F181)</f>
        <v>13.50215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2774</v>
      </c>
      <c r="D184" s="23">
        <v>2509.285714285714</v>
      </c>
      <c r="E184" s="23">
        <v>729</v>
      </c>
      <c r="F184" s="23">
        <v>232</v>
      </c>
      <c r="G184" s="23">
        <f>SUM(C184:F184)</f>
        <v>6244.285714285714</v>
      </c>
    </row>
    <row r="185" spans="2:7" ht="15">
      <c r="B185" s="22" t="s">
        <v>79</v>
      </c>
      <c r="C185" s="26">
        <v>73.288</v>
      </c>
      <c r="D185" s="26">
        <v>74.194242</v>
      </c>
      <c r="E185" s="26">
        <v>26.504058999999998</v>
      </c>
      <c r="F185" s="26">
        <v>6.628554</v>
      </c>
      <c r="G185" s="26">
        <f>SUM(C185:F185)</f>
        <v>180.61485499999998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995</v>
      </c>
      <c r="D188" s="41">
        <v>23655.671198639167</v>
      </c>
      <c r="E188" s="38">
        <v>36</v>
      </c>
      <c r="F188" s="36">
        <v>0</v>
      </c>
      <c r="G188" s="38">
        <f>SUM(C188:F188)</f>
        <v>24686.671198639167</v>
      </c>
    </row>
    <row r="189" spans="2:7" ht="15">
      <c r="B189" s="18" t="s">
        <v>94</v>
      </c>
      <c r="C189" s="13">
        <v>6.839623</v>
      </c>
      <c r="D189" s="13">
        <v>209.239772</v>
      </c>
      <c r="E189" s="13">
        <v>1.45</v>
      </c>
      <c r="F189" s="36">
        <v>0</v>
      </c>
      <c r="G189" s="13">
        <f>SUM(C189:F189)</f>
        <v>217.52939499999997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8620</v>
      </c>
      <c r="D192" s="39">
        <v>51208.58720889154</v>
      </c>
      <c r="E192" s="39">
        <v>4202</v>
      </c>
      <c r="F192" s="39">
        <v>763</v>
      </c>
      <c r="G192" s="39">
        <f>SUM(C192:F192)</f>
        <v>64793.58720889154</v>
      </c>
    </row>
    <row r="193" spans="2:7" ht="15">
      <c r="B193" s="22" t="s">
        <v>96</v>
      </c>
      <c r="C193" s="26">
        <v>192.54821599999997</v>
      </c>
      <c r="D193" s="26">
        <v>673.138274</v>
      </c>
      <c r="E193" s="26">
        <v>59.718582999999995</v>
      </c>
      <c r="F193" s="26">
        <v>17.792554</v>
      </c>
      <c r="G193" s="26">
        <f>SUM(C193:F193)</f>
        <v>943.197627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H160" sqref="H160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55550</v>
      </c>
      <c r="D6" s="16">
        <v>9526</v>
      </c>
      <c r="E6" s="16">
        <v>12435</v>
      </c>
      <c r="F6" s="16">
        <v>8195</v>
      </c>
      <c r="G6" s="16">
        <f>SUM(C6:F6)</f>
        <v>85706</v>
      </c>
    </row>
    <row r="7" spans="2:7" ht="15">
      <c r="B7" s="40" t="s">
        <v>6</v>
      </c>
      <c r="C7" s="16">
        <v>311</v>
      </c>
      <c r="D7" s="16">
        <v>234</v>
      </c>
      <c r="E7" s="16">
        <v>11</v>
      </c>
      <c r="F7" s="16">
        <v>0</v>
      </c>
      <c r="G7" s="16">
        <f>SUM(C7:F7)</f>
        <v>556</v>
      </c>
    </row>
    <row r="8" spans="2:7" ht="15">
      <c r="B8" s="22" t="s">
        <v>7</v>
      </c>
      <c r="C8" s="31">
        <v>55861</v>
      </c>
      <c r="D8" s="31">
        <v>9760</v>
      </c>
      <c r="E8" s="31">
        <v>12446</v>
      </c>
      <c r="F8" s="31">
        <v>8195</v>
      </c>
      <c r="G8" s="31">
        <f>SUM(C8:F8)</f>
        <v>86262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978553</v>
      </c>
      <c r="D12" s="16">
        <v>163109</v>
      </c>
      <c r="E12" s="21">
        <v>65965</v>
      </c>
      <c r="F12" s="21">
        <v>32328</v>
      </c>
      <c r="G12" s="21">
        <f>SUM(C12:F12)</f>
        <v>1239955</v>
      </c>
    </row>
    <row r="13" spans="2:7" ht="15">
      <c r="B13" s="20" t="s">
        <v>9</v>
      </c>
      <c r="C13" s="16">
        <v>2197238</v>
      </c>
      <c r="D13" s="16">
        <v>527956</v>
      </c>
      <c r="E13" s="21">
        <v>259974</v>
      </c>
      <c r="F13" s="21">
        <v>140592</v>
      </c>
      <c r="G13" s="21">
        <f>SUM(C13:F13)</f>
        <v>3125760</v>
      </c>
    </row>
    <row r="14" spans="2:7" ht="15">
      <c r="B14" s="22" t="s">
        <v>8</v>
      </c>
      <c r="C14" s="23">
        <v>3175791</v>
      </c>
      <c r="D14" s="23">
        <v>956975</v>
      </c>
      <c r="E14" s="23">
        <v>325939</v>
      </c>
      <c r="F14" s="23">
        <v>172920</v>
      </c>
      <c r="G14" s="23">
        <f>SUM(C14:F14)</f>
        <v>4631625</v>
      </c>
    </row>
    <row r="15" spans="2:7" ht="15">
      <c r="B15" s="22" t="s">
        <v>90</v>
      </c>
      <c r="C15" s="23">
        <v>390018</v>
      </c>
      <c r="D15" s="23">
        <v>126164</v>
      </c>
      <c r="E15" s="23">
        <v>2378</v>
      </c>
      <c r="F15" s="23">
        <v>0</v>
      </c>
      <c r="G15" s="23">
        <f>SUM(C15:F15)</f>
        <v>518560</v>
      </c>
    </row>
    <row r="16" spans="2:7" ht="15">
      <c r="B16" s="22" t="s">
        <v>34</v>
      </c>
      <c r="C16" s="23">
        <v>3565809</v>
      </c>
      <c r="D16" s="23">
        <v>1083139</v>
      </c>
      <c r="E16" s="23">
        <v>328317</v>
      </c>
      <c r="F16" s="23">
        <v>172920</v>
      </c>
      <c r="G16" s="23">
        <f>SUM(C16:F16)</f>
        <v>5150185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4730</v>
      </c>
      <c r="D19" s="38">
        <v>2602</v>
      </c>
      <c r="E19" s="29">
        <v>0</v>
      </c>
      <c r="F19" s="29">
        <v>0</v>
      </c>
      <c r="G19" s="29">
        <f>SUM(C19:F19)</f>
        <v>7332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3570539</v>
      </c>
      <c r="D21" s="23">
        <v>1085741</v>
      </c>
      <c r="E21" s="23">
        <v>328317</v>
      </c>
      <c r="F21" s="23">
        <v>172920</v>
      </c>
      <c r="G21" s="23">
        <f>SUM(C21:F21)</f>
        <v>5157517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439594</v>
      </c>
      <c r="D24" s="23">
        <v>256491</v>
      </c>
      <c r="E24" s="23">
        <v>131808</v>
      </c>
      <c r="F24" s="23">
        <v>25223</v>
      </c>
      <c r="G24" s="23">
        <f>SUM(C24:F24)</f>
        <v>853116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4010133</v>
      </c>
      <c r="D27" s="23">
        <v>1342232</v>
      </c>
      <c r="E27" s="23">
        <v>460125</v>
      </c>
      <c r="F27" s="23">
        <v>198143</v>
      </c>
      <c r="G27" s="23">
        <f>SUM(C27:F27)</f>
        <v>6010633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1483466</v>
      </c>
      <c r="D30" s="41">
        <v>281462</v>
      </c>
      <c r="E30" s="38">
        <v>130508</v>
      </c>
      <c r="F30" s="41">
        <v>22610</v>
      </c>
      <c r="G30" s="41">
        <f>SUM(C30:F30)</f>
        <v>1918046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2260274625849</v>
      </c>
      <c r="D33" s="41">
        <v>446309656120</v>
      </c>
      <c r="E33" s="41">
        <v>197741789165</v>
      </c>
      <c r="F33" s="41">
        <v>67131448692</v>
      </c>
      <c r="G33" s="41">
        <f>SUM(C33:F33)</f>
        <v>2971457519826</v>
      </c>
    </row>
    <row r="34" spans="2:7" ht="15">
      <c r="B34" s="40" t="s">
        <v>103</v>
      </c>
      <c r="C34" s="41">
        <v>113855581184</v>
      </c>
      <c r="D34" s="41">
        <f>212755*D24</f>
        <v>54569742705</v>
      </c>
      <c r="E34" s="41">
        <v>19934685200</v>
      </c>
      <c r="F34" s="41">
        <v>3196625300</v>
      </c>
      <c r="G34" s="41">
        <f>SUM(C34:F34)</f>
        <v>191556634389</v>
      </c>
    </row>
    <row r="35" spans="2:7" ht="15">
      <c r="B35" s="22" t="s">
        <v>104</v>
      </c>
      <c r="C35" s="23">
        <v>2374130207033</v>
      </c>
      <c r="D35" s="23">
        <v>446309868875</v>
      </c>
      <c r="E35" s="23">
        <v>217676474365</v>
      </c>
      <c r="F35" s="23">
        <v>70328073992</v>
      </c>
      <c r="G35" s="23">
        <f>SUM(C35:F35)</f>
        <v>3108444624265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396552</v>
      </c>
      <c r="D39" s="38">
        <v>181202</v>
      </c>
      <c r="E39" s="38">
        <v>78833</v>
      </c>
      <c r="F39" s="38">
        <v>23813</v>
      </c>
      <c r="G39" s="38">
        <f>SUM(C39:F39)</f>
        <v>680400</v>
      </c>
      <c r="H39" s="9"/>
      <c r="I39" s="9"/>
    </row>
    <row r="40" spans="2:9" ht="15">
      <c r="B40" s="40" t="s">
        <v>17</v>
      </c>
      <c r="C40" s="38">
        <v>2023</v>
      </c>
      <c r="D40" s="13">
        <v>811.3520080000001</v>
      </c>
      <c r="E40" s="38">
        <v>424</v>
      </c>
      <c r="F40" s="13">
        <v>136.515604</v>
      </c>
      <c r="G40" s="13">
        <f>SUM(C40:F40)</f>
        <v>3394.867612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132</v>
      </c>
      <c r="D43" s="38">
        <v>79</v>
      </c>
      <c r="E43" s="38">
        <v>43</v>
      </c>
      <c r="F43" s="38">
        <v>5</v>
      </c>
      <c r="G43" s="38">
        <f>SUM(C43:F43)</f>
        <v>259</v>
      </c>
      <c r="H43" s="9"/>
      <c r="I43" s="9"/>
    </row>
    <row r="44" spans="2:9" ht="15">
      <c r="B44" s="40" t="s">
        <v>20</v>
      </c>
      <c r="C44" s="13">
        <v>1.6</v>
      </c>
      <c r="D44" s="13">
        <v>0.936092</v>
      </c>
      <c r="E44" s="13">
        <v>0.4</v>
      </c>
      <c r="F44" s="13">
        <v>0.281815</v>
      </c>
      <c r="G44" s="13">
        <f>SUM(C44:F44)</f>
        <v>3.217907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111402</v>
      </c>
      <c r="D47" s="41">
        <v>57062</v>
      </c>
      <c r="E47" s="41">
        <v>13057</v>
      </c>
      <c r="F47" s="41">
        <v>9387</v>
      </c>
      <c r="G47" s="41">
        <f>SUM(C47:F47)</f>
        <v>190908</v>
      </c>
      <c r="H47" s="9"/>
      <c r="I47" s="9"/>
    </row>
    <row r="48" spans="2:9" ht="15">
      <c r="B48" s="40" t="s">
        <v>23</v>
      </c>
      <c r="C48" s="41">
        <v>37475</v>
      </c>
      <c r="D48" s="41">
        <v>11200.478713</v>
      </c>
      <c r="E48" s="41">
        <v>4.277706</v>
      </c>
      <c r="F48" s="13">
        <v>1454.14</v>
      </c>
      <c r="G48" s="13">
        <f>SUM(C48:F48)</f>
        <v>50133.896419000004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111622</v>
      </c>
      <c r="D54" s="41">
        <v>9813</v>
      </c>
      <c r="E54" s="41">
        <v>3378</v>
      </c>
      <c r="F54" s="41">
        <v>1169</v>
      </c>
      <c r="G54" s="41">
        <f aca="true" t="shared" si="0" ref="G54:G70">SUM(C54:F54)</f>
        <v>125982</v>
      </c>
    </row>
    <row r="55" spans="2:7" ht="15">
      <c r="B55" s="40" t="s">
        <v>26</v>
      </c>
      <c r="C55" s="41">
        <v>50929.109799</v>
      </c>
      <c r="D55" s="41">
        <v>15183.8701790001</v>
      </c>
      <c r="E55" s="41">
        <v>4482</v>
      </c>
      <c r="F55" s="41">
        <v>1259</v>
      </c>
      <c r="G55" s="41">
        <f t="shared" si="0"/>
        <v>71853.9799780001</v>
      </c>
    </row>
    <row r="56" spans="2:7" ht="15">
      <c r="B56" s="40" t="s">
        <v>27</v>
      </c>
      <c r="C56" s="41">
        <v>10.9901363530487</v>
      </c>
      <c r="D56" s="41">
        <v>39.373655316669314</v>
      </c>
      <c r="E56" s="41">
        <v>26</v>
      </c>
      <c r="F56" s="41">
        <v>21</v>
      </c>
      <c r="G56" s="41">
        <f>AVERAGE(C56:F56)</f>
        <v>24.340947917429503</v>
      </c>
    </row>
    <row r="57" spans="2:7" ht="15">
      <c r="B57" s="40" t="s">
        <v>28</v>
      </c>
      <c r="C57" s="41">
        <v>945267</v>
      </c>
      <c r="D57" s="41">
        <v>216933.11376720696</v>
      </c>
      <c r="E57" s="41">
        <v>77189</v>
      </c>
      <c r="F57" s="41">
        <v>26212</v>
      </c>
      <c r="G57" s="41">
        <f t="shared" si="0"/>
        <v>1265601.113767207</v>
      </c>
    </row>
    <row r="58" spans="2:7" ht="15">
      <c r="B58" s="40" t="s">
        <v>108</v>
      </c>
      <c r="C58" s="13">
        <v>1080278.778981</v>
      </c>
      <c r="D58" s="41">
        <v>289256.3444000167</v>
      </c>
      <c r="E58" s="41">
        <v>87309</v>
      </c>
      <c r="F58" s="41">
        <v>27491</v>
      </c>
      <c r="G58" s="13">
        <f t="shared" si="0"/>
        <v>1484335.1233810168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13">
        <v>0</v>
      </c>
      <c r="E61" s="24">
        <v>0</v>
      </c>
      <c r="F61" s="24">
        <v>0</v>
      </c>
      <c r="G61" s="14">
        <f t="shared" si="0"/>
        <v>0</v>
      </c>
    </row>
    <row r="62" spans="2:7" ht="15">
      <c r="B62" s="40" t="s">
        <v>27</v>
      </c>
      <c r="C62" s="24">
        <v>0</v>
      </c>
      <c r="D62" s="13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2.119812</v>
      </c>
      <c r="E64" s="24">
        <v>0</v>
      </c>
      <c r="F64" s="24">
        <v>0</v>
      </c>
      <c r="G64" s="14">
        <f t="shared" si="0"/>
        <v>2.119812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7594</v>
      </c>
      <c r="D66" s="38">
        <v>4006</v>
      </c>
      <c r="E66" s="38">
        <v>2113</v>
      </c>
      <c r="F66" s="38">
        <v>73</v>
      </c>
      <c r="G66" s="38">
        <f t="shared" si="0"/>
        <v>13786</v>
      </c>
    </row>
    <row r="67" spans="2:7" ht="15">
      <c r="B67" s="40" t="s">
        <v>26</v>
      </c>
      <c r="C67" s="38">
        <v>4779.813074</v>
      </c>
      <c r="D67" s="38">
        <v>4141.633748000002</v>
      </c>
      <c r="E67" s="38">
        <v>1806</v>
      </c>
      <c r="F67" s="38">
        <v>23</v>
      </c>
      <c r="G67" s="38">
        <f t="shared" si="0"/>
        <v>10750.446822000002</v>
      </c>
    </row>
    <row r="68" spans="2:7" ht="15">
      <c r="B68" s="40" t="s">
        <v>27</v>
      </c>
      <c r="C68" s="38">
        <v>34.7251777719252</v>
      </c>
      <c r="D68" s="38">
        <v>52.828785743948885</v>
      </c>
      <c r="E68" s="38">
        <v>42</v>
      </c>
      <c r="F68" s="38">
        <v>50</v>
      </c>
      <c r="G68" s="38">
        <f>AVERAGE(C68:F68)</f>
        <v>44.888490878968526</v>
      </c>
    </row>
    <row r="69" spans="2:7" ht="15">
      <c r="B69" s="40" t="s">
        <v>28</v>
      </c>
      <c r="C69" s="38">
        <v>133531</v>
      </c>
      <c r="D69" s="38">
        <v>137617.88623279304</v>
      </c>
      <c r="E69" s="38">
        <v>44471</v>
      </c>
      <c r="F69" s="38">
        <v>8765</v>
      </c>
      <c r="G69" s="38">
        <f t="shared" si="0"/>
        <v>324384.88623279304</v>
      </c>
    </row>
    <row r="70" spans="2:7" ht="15">
      <c r="B70" s="40" t="s">
        <v>108</v>
      </c>
      <c r="C70" s="13">
        <v>88687.671303</v>
      </c>
      <c r="D70" s="38">
        <v>96281.65525798325</v>
      </c>
      <c r="E70" s="38">
        <v>26032</v>
      </c>
      <c r="F70" s="38">
        <v>2371</v>
      </c>
      <c r="G70" s="13">
        <f t="shared" si="0"/>
        <v>213372.32656098326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119216</v>
      </c>
      <c r="D72" s="23">
        <v>13819</v>
      </c>
      <c r="E72" s="23">
        <v>5491</v>
      </c>
      <c r="F72" s="23">
        <v>1242</v>
      </c>
      <c r="G72" s="23">
        <f>SUM(C72:F72)</f>
        <v>139768</v>
      </c>
    </row>
    <row r="73" spans="2:7" ht="15">
      <c r="B73" s="22" t="s">
        <v>26</v>
      </c>
      <c r="C73" s="23">
        <v>55708.922872999996</v>
      </c>
      <c r="D73" s="23">
        <v>19325.5039270001</v>
      </c>
      <c r="E73" s="23">
        <v>6288</v>
      </c>
      <c r="F73" s="23">
        <v>1282</v>
      </c>
      <c r="G73" s="26">
        <f>SUM(C73:F73)</f>
        <v>82604.4268000001</v>
      </c>
    </row>
    <row r="74" spans="2:7" ht="15">
      <c r="B74" s="22" t="s">
        <v>27</v>
      </c>
      <c r="C74" s="23">
        <v>22.85765706248695</v>
      </c>
      <c r="D74" s="23">
        <v>30.734147020206066</v>
      </c>
      <c r="E74" s="23">
        <v>32</v>
      </c>
      <c r="F74" s="23">
        <v>23</v>
      </c>
      <c r="G74" s="23">
        <f>AVERAGE(C74:F74)</f>
        <v>27.147951020673254</v>
      </c>
    </row>
    <row r="75" spans="2:7" ht="15">
      <c r="B75" s="22" t="s">
        <v>28</v>
      </c>
      <c r="C75" s="23">
        <v>1078798</v>
      </c>
      <c r="D75" s="23">
        <v>354552</v>
      </c>
      <c r="E75" s="23">
        <v>121660</v>
      </c>
      <c r="F75" s="23">
        <v>34977</v>
      </c>
      <c r="G75" s="23">
        <f>SUM(C75:F75)</f>
        <v>1589987</v>
      </c>
    </row>
    <row r="76" spans="2:7" ht="15">
      <c r="B76" s="22" t="s">
        <v>108</v>
      </c>
      <c r="C76" s="26">
        <v>1168966.450284</v>
      </c>
      <c r="D76" s="23">
        <v>385540.11947</v>
      </c>
      <c r="E76" s="23">
        <v>113341</v>
      </c>
      <c r="F76" s="23">
        <v>29862</v>
      </c>
      <c r="G76" s="26">
        <f>SUM(C76:F76)</f>
        <v>1697709.569754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5</v>
      </c>
      <c r="D80" s="24">
        <v>0</v>
      </c>
      <c r="E80" s="24">
        <v>0</v>
      </c>
      <c r="F80" s="24" t="s">
        <v>110</v>
      </c>
      <c r="G80" s="24">
        <f>SUM(C80:F80)</f>
        <v>5</v>
      </c>
    </row>
    <row r="81" spans="2:7" ht="15">
      <c r="B81" s="40" t="s">
        <v>26</v>
      </c>
      <c r="C81" s="30">
        <v>140.906519</v>
      </c>
      <c r="D81" s="30">
        <v>0</v>
      </c>
      <c r="E81" s="24">
        <v>0</v>
      </c>
      <c r="F81" s="30" t="s">
        <v>110</v>
      </c>
      <c r="G81" s="30">
        <f>SUM(C81:F81)</f>
        <v>140.906519</v>
      </c>
    </row>
    <row r="82" spans="2:7" ht="15">
      <c r="B82" s="40" t="s">
        <v>27</v>
      </c>
      <c r="C82" s="30">
        <v>300</v>
      </c>
      <c r="D82" s="30">
        <v>0</v>
      </c>
      <c r="E82" s="24">
        <v>0</v>
      </c>
      <c r="F82" s="30" t="s">
        <v>110</v>
      </c>
      <c r="G82" s="30">
        <f>AVERAGE(C82:F82)</f>
        <v>100</v>
      </c>
    </row>
    <row r="83" spans="2:7" ht="15">
      <c r="B83" s="40" t="s">
        <v>28</v>
      </c>
      <c r="C83" s="30">
        <v>1098</v>
      </c>
      <c r="D83" s="30">
        <v>148</v>
      </c>
      <c r="E83" s="30">
        <v>7</v>
      </c>
      <c r="F83" s="30">
        <v>1</v>
      </c>
      <c r="G83" s="30">
        <f>SUM(C83:F83)</f>
        <v>1254</v>
      </c>
    </row>
    <row r="84" spans="2:7" ht="15">
      <c r="B84" s="40" t="s">
        <v>108</v>
      </c>
      <c r="C84" s="13">
        <v>21628.385621</v>
      </c>
      <c r="D84" s="30">
        <v>1841</v>
      </c>
      <c r="E84" s="30">
        <v>89</v>
      </c>
      <c r="F84" s="13">
        <v>15.561021561634</v>
      </c>
      <c r="G84" s="13">
        <f>SUM(C84:F84)</f>
        <v>23573.946642561634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>
        <v>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>
        <v>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>
        <v>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>
        <v>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>
        <v>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>
        <v>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>
        <v>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>
        <v>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>
        <v>0</v>
      </c>
      <c r="G95" s="38">
        <f>SUM(C95:F95)</f>
        <v>15</v>
      </c>
    </row>
    <row r="96" spans="2:7" ht="15">
      <c r="B96" s="40" t="s">
        <v>108</v>
      </c>
      <c r="C96" s="13">
        <v>217.942253</v>
      </c>
      <c r="D96" s="24">
        <v>0</v>
      </c>
      <c r="E96" s="24">
        <v>0</v>
      </c>
      <c r="F96" s="24">
        <v>0</v>
      </c>
      <c r="G96" s="13">
        <f>SUM(C96:F96)</f>
        <v>217.942253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5</v>
      </c>
      <c r="D98" s="22">
        <v>0</v>
      </c>
      <c r="E98" s="23">
        <v>0</v>
      </c>
      <c r="F98" s="25" t="s">
        <v>110</v>
      </c>
      <c r="G98" s="23">
        <f>SUM(C98:F98)</f>
        <v>5</v>
      </c>
    </row>
    <row r="99" spans="2:7" ht="15">
      <c r="B99" s="22" t="s">
        <v>26</v>
      </c>
      <c r="C99" s="23">
        <v>140.906519</v>
      </c>
      <c r="D99" s="22">
        <v>0</v>
      </c>
      <c r="E99" s="23">
        <v>0</v>
      </c>
      <c r="F99" s="25" t="s">
        <v>110</v>
      </c>
      <c r="G99" s="26">
        <f>SUM(C99:F99)</f>
        <v>140.906519</v>
      </c>
    </row>
    <row r="100" spans="2:7" ht="15">
      <c r="B100" s="22" t="s">
        <v>27</v>
      </c>
      <c r="C100" s="23">
        <v>300</v>
      </c>
      <c r="D100" s="22">
        <v>0</v>
      </c>
      <c r="E100" s="23">
        <v>0</v>
      </c>
      <c r="F100" s="25" t="s">
        <v>110</v>
      </c>
      <c r="G100" s="23">
        <f>AVERAGE(C100:F100)</f>
        <v>100</v>
      </c>
    </row>
    <row r="101" spans="2:7" ht="15">
      <c r="B101" s="22" t="s">
        <v>28</v>
      </c>
      <c r="C101" s="23">
        <v>1113</v>
      </c>
      <c r="D101" s="22">
        <v>148</v>
      </c>
      <c r="E101" s="22">
        <v>7</v>
      </c>
      <c r="F101" s="34">
        <v>1</v>
      </c>
      <c r="G101" s="23">
        <f>SUM(C101:F101)</f>
        <v>1269</v>
      </c>
    </row>
    <row r="102" spans="2:7" ht="15">
      <c r="B102" s="22" t="s">
        <v>108</v>
      </c>
      <c r="C102" s="26">
        <v>21846.327874000002</v>
      </c>
      <c r="D102" s="22">
        <v>1841</v>
      </c>
      <c r="E102" s="22">
        <v>89</v>
      </c>
      <c r="F102" s="26">
        <v>15.561021561634</v>
      </c>
      <c r="G102" s="26">
        <f>SUM(C102:F102)</f>
        <v>23791.888895561635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2.09</v>
      </c>
      <c r="D106" s="17">
        <v>2.7940257460502678</v>
      </c>
      <c r="E106" s="17">
        <v>2.69</v>
      </c>
      <c r="F106" s="17">
        <v>2.39</v>
      </c>
      <c r="G106" s="17">
        <f>AVERAGE(C106:F106)</f>
        <v>2.491006436512567</v>
      </c>
    </row>
    <row r="107" spans="2:7" ht="15">
      <c r="B107" s="40" t="s">
        <v>38</v>
      </c>
      <c r="C107" s="14">
        <v>2.09</v>
      </c>
      <c r="D107" s="17">
        <v>2.626392939370664</v>
      </c>
      <c r="E107" s="40">
        <v>2.52</v>
      </c>
      <c r="F107" s="17">
        <v>2.39</v>
      </c>
      <c r="G107" s="17">
        <f>AVERAGE(C107:F107)</f>
        <v>2.406598234842666</v>
      </c>
    </row>
    <row r="108" spans="2:7" ht="15">
      <c r="B108" s="40" t="s">
        <v>39</v>
      </c>
      <c r="C108" s="14">
        <v>2.09</v>
      </c>
      <c r="D108" s="17">
        <v>2.492214689265564</v>
      </c>
      <c r="E108" s="40">
        <v>2.39</v>
      </c>
      <c r="F108" s="17">
        <v>2.39</v>
      </c>
      <c r="G108" s="17">
        <f>AVERAGE(C108:F108)</f>
        <v>2.3405536723163913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1.8441176470588232</v>
      </c>
      <c r="E110" s="40">
        <v>1.73</v>
      </c>
      <c r="F110" s="17">
        <v>1.84</v>
      </c>
      <c r="G110" s="17">
        <f>AVERAGE(C110:F110)</f>
        <v>1.601029411764706</v>
      </c>
    </row>
    <row r="111" spans="2:7" ht="15">
      <c r="B111" s="40" t="s">
        <v>38</v>
      </c>
      <c r="C111" s="14">
        <v>1.83</v>
      </c>
      <c r="D111" s="17">
        <v>1.8407999999999989</v>
      </c>
      <c r="E111" s="40">
        <v>1.67</v>
      </c>
      <c r="F111" s="17">
        <v>1.84</v>
      </c>
      <c r="G111" s="17">
        <f>AVERAGE(C111:F111)</f>
        <v>1.7951999999999997</v>
      </c>
    </row>
    <row r="112" spans="2:7" ht="15">
      <c r="B112" s="40" t="s">
        <v>39</v>
      </c>
      <c r="C112" s="14">
        <v>1.83</v>
      </c>
      <c r="D112" s="17">
        <v>1.84182481751825</v>
      </c>
      <c r="E112" s="17">
        <v>1.78</v>
      </c>
      <c r="F112" s="17">
        <v>1.84</v>
      </c>
      <c r="G112" s="17">
        <f>AVERAGE(C112:F112)</f>
        <v>1.8229562043795624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0.99</v>
      </c>
      <c r="D115" s="17">
        <v>1.8048917748917797</v>
      </c>
      <c r="E115" s="17">
        <v>1.74</v>
      </c>
      <c r="F115" s="17">
        <v>1.65</v>
      </c>
      <c r="G115" s="17">
        <f>AVERAGE(C115:F115)</f>
        <v>1.5462229437229449</v>
      </c>
    </row>
    <row r="116" spans="2:7" ht="15">
      <c r="B116" s="40" t="s">
        <v>38</v>
      </c>
      <c r="C116" s="14">
        <v>0.99</v>
      </c>
      <c r="D116" s="17">
        <v>1.805134099616863</v>
      </c>
      <c r="E116" s="40">
        <v>1.75</v>
      </c>
      <c r="F116" s="17">
        <v>1.69</v>
      </c>
      <c r="G116" s="17">
        <f>AVERAGE(C116:F116)</f>
        <v>1.5587835249042157</v>
      </c>
    </row>
    <row r="117" spans="2:7" ht="15">
      <c r="B117" s="40" t="s">
        <v>39</v>
      </c>
      <c r="C117" s="14">
        <v>0.99</v>
      </c>
      <c r="D117" s="17">
        <v>1.804997705369448</v>
      </c>
      <c r="E117" s="40">
        <v>1.75</v>
      </c>
      <c r="F117" s="17">
        <v>1.81</v>
      </c>
      <c r="G117" s="17">
        <f>AVERAGE(C117:F117)</f>
        <v>1.5887494263423618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1.8</v>
      </c>
      <c r="E119" s="40">
        <v>1.78</v>
      </c>
      <c r="F119" s="17">
        <v>0.79</v>
      </c>
      <c r="G119" s="17">
        <f>AVERAGE(C119:F119)</f>
        <v>1.2650000000000001</v>
      </c>
    </row>
    <row r="120" spans="2:7" ht="15">
      <c r="B120" s="40" t="s">
        <v>38</v>
      </c>
      <c r="C120" s="14">
        <v>0.99</v>
      </c>
      <c r="D120" s="17">
        <v>1.8</v>
      </c>
      <c r="E120" s="40">
        <v>0</v>
      </c>
      <c r="F120" s="17">
        <v>1.69</v>
      </c>
      <c r="G120" s="17">
        <f>AVERAGE(C120:F120)</f>
        <v>1.12</v>
      </c>
    </row>
    <row r="121" spans="2:7" ht="15">
      <c r="B121" s="40" t="s">
        <v>39</v>
      </c>
      <c r="C121" s="14">
        <v>0.99</v>
      </c>
      <c r="D121" s="17">
        <v>1.8053125</v>
      </c>
      <c r="E121" s="17">
        <v>1.75</v>
      </c>
      <c r="F121" s="17">
        <v>1.81</v>
      </c>
      <c r="G121" s="17">
        <f>AVERAGE(C121:F121)</f>
        <v>1.588828125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33">
        <v>5.65</v>
      </c>
      <c r="D124" s="32">
        <v>0</v>
      </c>
      <c r="E124" s="32">
        <v>0</v>
      </c>
      <c r="F124" s="24" t="s">
        <v>110</v>
      </c>
      <c r="G124" s="14">
        <f>AVERAGE(C124:F124)</f>
        <v>1.8833333333333335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33">
        <v>1.97</v>
      </c>
      <c r="D126" s="14">
        <v>2.164</v>
      </c>
      <c r="E126" s="14">
        <v>2.293091</v>
      </c>
      <c r="F126" s="15">
        <v>2.33</v>
      </c>
      <c r="G126" s="14">
        <f>AVERAGE(C126:F126)</f>
        <v>2.18927275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356947</v>
      </c>
      <c r="D129" s="41">
        <v>38424</v>
      </c>
      <c r="E129" s="38">
        <v>8557</v>
      </c>
      <c r="F129" s="40">
        <v>343</v>
      </c>
      <c r="G129" s="38">
        <f>SUM(C129:F129)</f>
        <v>404271</v>
      </c>
    </row>
    <row r="130" spans="2:7" ht="15">
      <c r="B130" s="40" t="s">
        <v>46</v>
      </c>
      <c r="C130" s="42">
        <v>190895</v>
      </c>
      <c r="D130" s="41">
        <v>5054.136948</v>
      </c>
      <c r="E130" s="38">
        <v>1130</v>
      </c>
      <c r="F130" s="40">
        <v>51</v>
      </c>
      <c r="G130" s="13">
        <f>SUM(C130:F130)</f>
        <v>197130.136948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628235</v>
      </c>
      <c r="D133" s="41">
        <v>316320</v>
      </c>
      <c r="E133" s="41">
        <v>142428</v>
      </c>
      <c r="F133" s="41">
        <v>452442</v>
      </c>
      <c r="G133" s="38">
        <f>SUM(C133:F133)</f>
        <v>1539425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80127</v>
      </c>
      <c r="D137" s="38">
        <v>7541</v>
      </c>
      <c r="E137" s="38">
        <v>0</v>
      </c>
      <c r="F137" s="38">
        <v>10706</v>
      </c>
      <c r="G137" s="41">
        <f>SUM(C137:F137)</f>
        <v>98374</v>
      </c>
      <c r="H137" s="9"/>
      <c r="I137" s="9"/>
    </row>
    <row r="138" spans="2:9" ht="15">
      <c r="B138" s="40" t="s">
        <v>51</v>
      </c>
      <c r="C138" s="38">
        <v>2635</v>
      </c>
      <c r="D138" s="38">
        <v>3448</v>
      </c>
      <c r="E138" s="38">
        <v>13</v>
      </c>
      <c r="F138" s="38">
        <v>826</v>
      </c>
      <c r="G138" s="41">
        <f>SUM(C138:F138)</f>
        <v>6922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34740</v>
      </c>
      <c r="F141" s="24" t="s">
        <v>110</v>
      </c>
      <c r="G141" s="41">
        <f>SUM(C141:F141)</f>
        <v>34740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155</v>
      </c>
      <c r="D147" s="41">
        <v>292.4090606060606</v>
      </c>
      <c r="E147" s="38">
        <v>2</v>
      </c>
      <c r="F147" s="38">
        <v>42</v>
      </c>
      <c r="G147" s="38">
        <f>SUM(C147:F147)</f>
        <v>491.4090606060606</v>
      </c>
    </row>
    <row r="148" spans="2:7" ht="15">
      <c r="B148" s="40" t="s">
        <v>56</v>
      </c>
      <c r="C148" s="13">
        <v>3.193</v>
      </c>
      <c r="D148" s="13">
        <v>6.742666</v>
      </c>
      <c r="E148" s="38">
        <v>0.035</v>
      </c>
      <c r="F148" s="13">
        <v>0.85</v>
      </c>
      <c r="G148" s="13">
        <f>SUM(C148:F148)</f>
        <v>10.820666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40">
        <v>780</v>
      </c>
      <c r="E151" s="35">
        <v>2552</v>
      </c>
      <c r="F151" s="35">
        <v>0</v>
      </c>
      <c r="G151" s="38">
        <f>SUM(C151:F151)</f>
        <v>3332</v>
      </c>
      <c r="H151" s="27"/>
    </row>
    <row r="152" spans="2:8" ht="15">
      <c r="B152" s="40" t="s">
        <v>59</v>
      </c>
      <c r="C152" s="40">
        <v>0</v>
      </c>
      <c r="D152" s="13">
        <v>38.095</v>
      </c>
      <c r="E152" s="35">
        <v>65.602</v>
      </c>
      <c r="F152" s="35">
        <v>0</v>
      </c>
      <c r="G152" s="13">
        <f>SUM(C152:F152)</f>
        <v>103.697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136</v>
      </c>
      <c r="E155" s="38">
        <v>0</v>
      </c>
      <c r="F155" s="35">
        <v>1</v>
      </c>
      <c r="G155" s="38">
        <f>SUM(C155:F155)</f>
        <v>137</v>
      </c>
      <c r="H155" s="27"/>
    </row>
    <row r="156" spans="2:8" ht="15">
      <c r="B156" s="40" t="s">
        <v>61</v>
      </c>
      <c r="C156" s="40">
        <v>0</v>
      </c>
      <c r="D156" s="13">
        <v>2.538</v>
      </c>
      <c r="E156" s="38">
        <v>0</v>
      </c>
      <c r="F156" s="35">
        <v>0.15</v>
      </c>
      <c r="G156" s="13">
        <f>SUM(C156:F156)</f>
        <v>2.6879999999999997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155</v>
      </c>
      <c r="D159" s="23">
        <v>1208.4090606060606</v>
      </c>
      <c r="E159" s="23">
        <v>2554</v>
      </c>
      <c r="F159" s="23">
        <v>43</v>
      </c>
      <c r="G159" s="23">
        <f>SUM(C159:F159)</f>
        <v>3960.409060606061</v>
      </c>
    </row>
    <row r="160" spans="2:7" ht="15">
      <c r="B160" s="22" t="s">
        <v>76</v>
      </c>
      <c r="C160" s="26">
        <v>3.193</v>
      </c>
      <c r="D160" s="26">
        <v>47.375665999999995</v>
      </c>
      <c r="E160" s="26">
        <v>65.637</v>
      </c>
      <c r="F160" s="23">
        <v>1</v>
      </c>
      <c r="G160" s="26">
        <f>SUM(C160:F160)</f>
        <v>117.205666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4365</v>
      </c>
      <c r="D163" s="41">
        <v>32585.581896452397</v>
      </c>
      <c r="E163" s="38">
        <v>11577</v>
      </c>
      <c r="F163" s="38">
        <v>60</v>
      </c>
      <c r="G163" s="38">
        <f>SUM(C163:F163)</f>
        <v>48587.58189645239</v>
      </c>
    </row>
    <row r="164" spans="2:7" ht="15">
      <c r="B164" s="18" t="s">
        <v>61</v>
      </c>
      <c r="C164" s="13">
        <v>98.547816</v>
      </c>
      <c r="D164" s="13">
        <v>131.36753900000002</v>
      </c>
      <c r="E164" s="13">
        <v>33.218656</v>
      </c>
      <c r="F164" s="13">
        <v>0.26972</v>
      </c>
      <c r="G164" s="13">
        <f>SUM(C164:F164)</f>
        <v>263.40373100000005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138</v>
      </c>
      <c r="D168" s="41">
        <v>1334.3333333333335</v>
      </c>
      <c r="E168" s="38">
        <v>132</v>
      </c>
      <c r="F168" s="41">
        <v>31</v>
      </c>
      <c r="G168" s="38">
        <f>SUM(C168:F168)</f>
        <v>1635.3333333333335</v>
      </c>
    </row>
    <row r="169" spans="2:7" ht="15">
      <c r="B169" s="40" t="s">
        <v>67</v>
      </c>
      <c r="C169" s="13">
        <v>3.45</v>
      </c>
      <c r="D169" s="13">
        <v>28.454865</v>
      </c>
      <c r="E169" s="13">
        <v>2.64</v>
      </c>
      <c r="F169" s="13">
        <v>0.806</v>
      </c>
      <c r="G169" s="13">
        <f>SUM(C169:F169)</f>
        <v>35.350865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1718</v>
      </c>
      <c r="D172" s="41">
        <v>1058</v>
      </c>
      <c r="E172" s="38">
        <v>420</v>
      </c>
      <c r="F172" s="41">
        <v>124</v>
      </c>
      <c r="G172" s="38">
        <f>SUM(C172:F172)</f>
        <v>3320</v>
      </c>
    </row>
    <row r="173" spans="2:7" ht="15">
      <c r="B173" s="40" t="s">
        <v>67</v>
      </c>
      <c r="C173" s="13">
        <v>37.796</v>
      </c>
      <c r="D173" s="13">
        <v>23.076</v>
      </c>
      <c r="E173" s="13">
        <v>8.4</v>
      </c>
      <c r="F173" s="13">
        <v>2.875</v>
      </c>
      <c r="G173" s="13">
        <f>SUM(C173:F173)</f>
        <v>72.147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195</v>
      </c>
      <c r="D176" s="41">
        <v>424</v>
      </c>
      <c r="E176" s="38">
        <v>255</v>
      </c>
      <c r="F176" s="41">
        <v>59</v>
      </c>
      <c r="G176" s="38">
        <f>SUM(C176:F176)</f>
        <v>933</v>
      </c>
    </row>
    <row r="177" spans="2:7" ht="15">
      <c r="B177" s="40" t="s">
        <v>67</v>
      </c>
      <c r="C177" s="13">
        <v>13.65</v>
      </c>
      <c r="D177" s="13">
        <v>34.66</v>
      </c>
      <c r="E177" s="13">
        <v>18.036744</v>
      </c>
      <c r="F177" s="13">
        <v>2.163528</v>
      </c>
      <c r="G177" s="13">
        <f>SUM(C177:F177)</f>
        <v>68.510272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375</v>
      </c>
      <c r="D180" s="41">
        <v>1</v>
      </c>
      <c r="E180" s="29">
        <v>0</v>
      </c>
      <c r="F180" s="41">
        <v>18</v>
      </c>
      <c r="G180" s="38">
        <f>SUM(C180:F180)</f>
        <v>394</v>
      </c>
    </row>
    <row r="181" spans="2:7" ht="15">
      <c r="B181" s="40" t="s">
        <v>67</v>
      </c>
      <c r="C181" s="13">
        <v>11.565</v>
      </c>
      <c r="D181" s="13">
        <v>3.508171</v>
      </c>
      <c r="E181" s="29">
        <v>0</v>
      </c>
      <c r="F181" s="13">
        <v>7.354248</v>
      </c>
      <c r="G181" s="13">
        <f>SUM(C181:F181)</f>
        <v>22.427419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2426</v>
      </c>
      <c r="D184" s="23">
        <v>2817.3333333333335</v>
      </c>
      <c r="E184" s="23">
        <v>807</v>
      </c>
      <c r="F184" s="23">
        <v>292</v>
      </c>
      <c r="G184" s="23">
        <f>SUM(C184:F184)</f>
        <v>6342.333333333334</v>
      </c>
    </row>
    <row r="185" spans="2:7" ht="15">
      <c r="B185" s="22" t="s">
        <v>79</v>
      </c>
      <c r="C185" s="26">
        <v>66.461</v>
      </c>
      <c r="D185" s="26">
        <v>89.69903599999999</v>
      </c>
      <c r="E185" s="26">
        <v>29.076743999999998</v>
      </c>
      <c r="F185" s="26">
        <v>13.468495999999998</v>
      </c>
      <c r="G185" s="26">
        <f>SUM(C185:F185)</f>
        <v>198.70527599999997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872</v>
      </c>
      <c r="D188" s="41">
        <v>28137.791370408337</v>
      </c>
      <c r="E188" s="38">
        <v>39</v>
      </c>
      <c r="F188" s="36">
        <v>0</v>
      </c>
      <c r="G188" s="38">
        <f>SUM(C188:F188)</f>
        <v>29048.791370408337</v>
      </c>
    </row>
    <row r="189" spans="2:7" ht="15">
      <c r="B189" s="18" t="s">
        <v>94</v>
      </c>
      <c r="C189" s="13">
        <v>5.058394</v>
      </c>
      <c r="D189" s="13">
        <v>151.494414</v>
      </c>
      <c r="E189" s="13">
        <v>1.56</v>
      </c>
      <c r="F189" s="36">
        <v>0</v>
      </c>
      <c r="G189" s="13">
        <f>SUM(C189:F189)</f>
        <v>158.112808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7818</v>
      </c>
      <c r="D192" s="39">
        <v>64749.11566080013</v>
      </c>
      <c r="E192" s="39">
        <v>14977</v>
      </c>
      <c r="F192" s="39">
        <v>335</v>
      </c>
      <c r="G192" s="39">
        <f>SUM(C192:F192)</f>
        <v>87879.11566080013</v>
      </c>
    </row>
    <row r="193" spans="2:7" ht="15">
      <c r="B193" s="22" t="s">
        <v>96</v>
      </c>
      <c r="C193" s="26">
        <v>173.26021</v>
      </c>
      <c r="D193" s="26">
        <v>419.936655</v>
      </c>
      <c r="E193" s="26">
        <v>129.4924</v>
      </c>
      <c r="F193" s="26">
        <v>14.468495999999998</v>
      </c>
      <c r="G193" s="26">
        <f>SUM(C193:F193)</f>
        <v>737.1577609999999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J196" sqref="J19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9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55301</v>
      </c>
      <c r="D6" s="16">
        <v>9513</v>
      </c>
      <c r="E6" s="16">
        <v>12326</v>
      </c>
      <c r="F6" s="16">
        <v>8168</v>
      </c>
      <c r="G6" s="16">
        <f>SUM(C6:F6)</f>
        <v>85308</v>
      </c>
    </row>
    <row r="7" spans="2:7" ht="15">
      <c r="B7" s="40" t="s">
        <v>6</v>
      </c>
      <c r="C7" s="16">
        <v>310</v>
      </c>
      <c r="D7" s="16">
        <v>236</v>
      </c>
      <c r="E7" s="16">
        <v>12</v>
      </c>
      <c r="F7" s="16">
        <v>0</v>
      </c>
      <c r="G7" s="16">
        <f>SUM(C7:F7)</f>
        <v>558</v>
      </c>
    </row>
    <row r="8" spans="2:7" ht="15">
      <c r="B8" s="22" t="s">
        <v>7</v>
      </c>
      <c r="C8" s="31">
        <v>55611</v>
      </c>
      <c r="D8" s="31">
        <v>9749</v>
      </c>
      <c r="E8" s="31">
        <v>12338</v>
      </c>
      <c r="F8" s="31">
        <v>8168</v>
      </c>
      <c r="G8" s="31">
        <f>SUM(C8:F8)</f>
        <v>85866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964649</v>
      </c>
      <c r="D12" s="16">
        <v>162244</v>
      </c>
      <c r="E12" s="21">
        <v>65138</v>
      </c>
      <c r="F12" s="21">
        <v>31615</v>
      </c>
      <c r="G12" s="21">
        <f>SUM(C12:F12)</f>
        <v>1223646</v>
      </c>
    </row>
    <row r="13" spans="2:7" ht="15">
      <c r="B13" s="20" t="s">
        <v>9</v>
      </c>
      <c r="C13" s="16">
        <v>2101561</v>
      </c>
      <c r="D13" s="16">
        <v>526432</v>
      </c>
      <c r="E13" s="21">
        <v>255722</v>
      </c>
      <c r="F13" s="21">
        <v>138777</v>
      </c>
      <c r="G13" s="21">
        <f>SUM(C13:F13)</f>
        <v>3022492</v>
      </c>
    </row>
    <row r="14" spans="2:7" ht="15">
      <c r="B14" s="22" t="s">
        <v>8</v>
      </c>
      <c r="C14" s="23">
        <v>3066210</v>
      </c>
      <c r="D14" s="23">
        <v>956874</v>
      </c>
      <c r="E14" s="23">
        <v>320860</v>
      </c>
      <c r="F14" s="23">
        <v>170392</v>
      </c>
      <c r="G14" s="23">
        <f>SUM(C14:F14)</f>
        <v>4514336</v>
      </c>
    </row>
    <row r="15" spans="2:7" ht="15">
      <c r="B15" s="22" t="s">
        <v>90</v>
      </c>
      <c r="C15" s="23">
        <v>391017</v>
      </c>
      <c r="D15" s="23">
        <v>127724</v>
      </c>
      <c r="E15" s="23">
        <v>2672</v>
      </c>
      <c r="F15" s="23">
        <v>0</v>
      </c>
      <c r="G15" s="23">
        <f>SUM(C15:F15)</f>
        <v>521413</v>
      </c>
    </row>
    <row r="16" spans="2:7" ht="15">
      <c r="B16" s="22" t="s">
        <v>34</v>
      </c>
      <c r="C16" s="23">
        <v>3457227</v>
      </c>
      <c r="D16" s="23">
        <v>1084598</v>
      </c>
      <c r="E16" s="23">
        <v>323532</v>
      </c>
      <c r="F16" s="23">
        <v>170392</v>
      </c>
      <c r="G16" s="23">
        <f>SUM(C16:F16)</f>
        <v>5035749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4712</v>
      </c>
      <c r="D19" s="38">
        <v>2602</v>
      </c>
      <c r="E19" s="29">
        <v>0</v>
      </c>
      <c r="F19" s="29">
        <v>0</v>
      </c>
      <c r="G19" s="29">
        <f>SUM(C19:F19)</f>
        <v>7314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3461939</v>
      </c>
      <c r="D21" s="23">
        <v>1087200</v>
      </c>
      <c r="E21" s="23">
        <v>323532</v>
      </c>
      <c r="F21" s="23">
        <v>170392</v>
      </c>
      <c r="G21" s="23">
        <f>SUM(C21:F21)</f>
        <v>5043063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439181</v>
      </c>
      <c r="D24" s="23">
        <v>257416</v>
      </c>
      <c r="E24" s="23">
        <v>126556</v>
      </c>
      <c r="F24" s="23">
        <v>24825</v>
      </c>
      <c r="G24" s="23">
        <f>SUM(C24:F24)</f>
        <v>847978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3901120</v>
      </c>
      <c r="D27" s="23">
        <v>1344616</v>
      </c>
      <c r="E27" s="23">
        <v>450088</v>
      </c>
      <c r="F27" s="23">
        <v>195217</v>
      </c>
      <c r="G27" s="23">
        <f>SUM(C27:F27)</f>
        <v>5891041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1420208</v>
      </c>
      <c r="D30" s="41">
        <v>254675</v>
      </c>
      <c r="E30" s="38">
        <v>130249</v>
      </c>
      <c r="F30" s="41">
        <v>19670</v>
      </c>
      <c r="G30" s="41">
        <f>SUM(C30:F30)</f>
        <v>1824802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2287456070203</v>
      </c>
      <c r="D33" s="41">
        <v>451418495034</v>
      </c>
      <c r="E33" s="41">
        <v>196890155377</v>
      </c>
      <c r="F33" s="41">
        <v>68007028195</v>
      </c>
      <c r="G33" s="41">
        <f>SUM(C33:F33)</f>
        <v>3003771748809</v>
      </c>
    </row>
    <row r="34" spans="2:7" ht="15">
      <c r="B34" s="40" t="s">
        <v>103</v>
      </c>
      <c r="C34" s="41">
        <v>114013796952</v>
      </c>
      <c r="D34" s="41">
        <f>211124*D24</f>
        <v>54346695584</v>
      </c>
      <c r="E34" s="41">
        <v>20048627900</v>
      </c>
      <c r="F34" s="41">
        <v>3170486500</v>
      </c>
      <c r="G34" s="41">
        <f>SUM(C34:F34)</f>
        <v>191579606936</v>
      </c>
    </row>
    <row r="35" spans="2:7" ht="15">
      <c r="B35" s="22" t="s">
        <v>104</v>
      </c>
      <c r="C35" s="23">
        <v>2401469867155</v>
      </c>
      <c r="D35" s="23">
        <v>451418706158</v>
      </c>
      <c r="E35" s="23">
        <v>216938783277</v>
      </c>
      <c r="F35" s="23">
        <v>71177514695</v>
      </c>
      <c r="G35" s="23">
        <f>SUM(C35:F35)</f>
        <v>3141004871285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170707</v>
      </c>
      <c r="D39" s="38">
        <v>134641</v>
      </c>
      <c r="E39" s="38">
        <v>55343</v>
      </c>
      <c r="F39" s="38">
        <v>19248</v>
      </c>
      <c r="G39" s="38">
        <f>SUM(C39:F39)</f>
        <v>379939</v>
      </c>
      <c r="H39" s="9"/>
      <c r="I39" s="9"/>
    </row>
    <row r="40" spans="2:9" ht="15">
      <c r="B40" s="40" t="s">
        <v>17</v>
      </c>
      <c r="C40" s="38">
        <v>1012</v>
      </c>
      <c r="D40" s="13">
        <v>625.93215</v>
      </c>
      <c r="E40" s="38">
        <v>297</v>
      </c>
      <c r="F40" s="13">
        <v>111.240448</v>
      </c>
      <c r="G40" s="13">
        <f>SUM(C40:F40)</f>
        <v>2046.172598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128</v>
      </c>
      <c r="D43" s="38">
        <v>42</v>
      </c>
      <c r="E43" s="38">
        <v>38</v>
      </c>
      <c r="F43" s="38">
        <v>5</v>
      </c>
      <c r="G43" s="38">
        <f>SUM(C43:F43)</f>
        <v>213</v>
      </c>
      <c r="H43" s="9"/>
      <c r="I43" s="9"/>
    </row>
    <row r="44" spans="2:9" ht="15">
      <c r="B44" s="40" t="s">
        <v>20</v>
      </c>
      <c r="C44" s="13">
        <v>1.5</v>
      </c>
      <c r="D44" s="13">
        <v>0.753361</v>
      </c>
      <c r="E44" s="13">
        <v>0.4</v>
      </c>
      <c r="F44" s="13">
        <v>0.135026</v>
      </c>
      <c r="G44" s="13">
        <f>SUM(C44:F44)</f>
        <v>2.7883869999999997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121395</v>
      </c>
      <c r="D47" s="41">
        <v>60969</v>
      </c>
      <c r="E47" s="41">
        <v>13609</v>
      </c>
      <c r="F47" s="41">
        <v>9189</v>
      </c>
      <c r="G47" s="41">
        <f>SUM(C47:F47)</f>
        <v>205162</v>
      </c>
      <c r="H47" s="9"/>
      <c r="I47" s="9"/>
    </row>
    <row r="48" spans="2:9" ht="15">
      <c r="B48" s="40" t="s">
        <v>23</v>
      </c>
      <c r="C48" s="41">
        <v>43290</v>
      </c>
      <c r="D48" s="13">
        <v>12505.075619</v>
      </c>
      <c r="E48" s="13">
        <v>4.788135</v>
      </c>
      <c r="F48" s="13">
        <v>1447.7</v>
      </c>
      <c r="G48" s="13">
        <f>SUM(C48:F48)</f>
        <v>57247.563753999995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120457</v>
      </c>
      <c r="D54" s="41">
        <v>9199</v>
      </c>
      <c r="E54" s="41">
        <v>3555</v>
      </c>
      <c r="F54" s="41">
        <v>1199</v>
      </c>
      <c r="G54" s="41">
        <f aca="true" t="shared" si="0" ref="G54:G70">SUM(C54:F54)</f>
        <v>134410</v>
      </c>
    </row>
    <row r="55" spans="2:7" ht="15">
      <c r="B55" s="40" t="s">
        <v>26</v>
      </c>
      <c r="C55" s="41">
        <v>59767.947169</v>
      </c>
      <c r="D55" s="41">
        <v>15550.35427800012</v>
      </c>
      <c r="E55" s="41">
        <v>4956</v>
      </c>
      <c r="F55" s="41">
        <v>1429.78502</v>
      </c>
      <c r="G55" s="41">
        <f t="shared" si="0"/>
        <v>81704.08646700012</v>
      </c>
    </row>
    <row r="56" spans="2:7" ht="15">
      <c r="B56" s="40" t="s">
        <v>27</v>
      </c>
      <c r="C56" s="41">
        <v>11.4866300837643</v>
      </c>
      <c r="D56" s="41">
        <v>41.275605678326144</v>
      </c>
      <c r="E56" s="41">
        <v>26</v>
      </c>
      <c r="F56" s="41">
        <v>22.331943286071727</v>
      </c>
      <c r="G56" s="41">
        <f>AVERAGE(C56:F56)</f>
        <v>25.273544762040544</v>
      </c>
    </row>
    <row r="57" spans="2:7" ht="15">
      <c r="B57" s="40" t="s">
        <v>28</v>
      </c>
      <c r="C57" s="41">
        <v>938895</v>
      </c>
      <c r="D57" s="41">
        <v>213522.62680058146</v>
      </c>
      <c r="E57" s="41">
        <v>76943</v>
      </c>
      <c r="F57" s="41">
        <v>25777</v>
      </c>
      <c r="G57" s="41">
        <f t="shared" si="0"/>
        <v>1255137.6268005813</v>
      </c>
    </row>
    <row r="58" spans="2:7" ht="15">
      <c r="B58" s="40" t="s">
        <v>108</v>
      </c>
      <c r="C58" s="13">
        <v>1096694.72089</v>
      </c>
      <c r="D58" s="13">
        <v>289660.6610035105</v>
      </c>
      <c r="E58" s="41">
        <v>87324</v>
      </c>
      <c r="F58" s="41">
        <v>27572</v>
      </c>
      <c r="G58" s="13">
        <f t="shared" si="0"/>
        <v>1501251.3818935105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40" t="s">
        <v>27</v>
      </c>
      <c r="C62" s="24">
        <v>0</v>
      </c>
      <c r="D62" s="24">
        <v>0</v>
      </c>
      <c r="E62" s="24">
        <v>0</v>
      </c>
      <c r="F62" s="24">
        <v>0</v>
      </c>
      <c r="G62" s="41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2.118581</v>
      </c>
      <c r="E64" s="24">
        <v>0</v>
      </c>
      <c r="F64" s="24">
        <v>0</v>
      </c>
      <c r="G64" s="14">
        <f t="shared" si="0"/>
        <v>2.118581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7582</v>
      </c>
      <c r="D66" s="38">
        <v>3858</v>
      </c>
      <c r="E66" s="38">
        <v>2174</v>
      </c>
      <c r="F66" s="38">
        <v>74</v>
      </c>
      <c r="G66" s="38">
        <f t="shared" si="0"/>
        <v>13688</v>
      </c>
    </row>
    <row r="67" spans="2:7" ht="15">
      <c r="B67" s="40" t="s">
        <v>26</v>
      </c>
      <c r="C67" s="38">
        <v>4544.12853</v>
      </c>
      <c r="D67" s="38">
        <v>3894.0407390000064</v>
      </c>
      <c r="E67" s="38">
        <v>1923</v>
      </c>
      <c r="F67" s="38">
        <v>25.9085</v>
      </c>
      <c r="G67" s="38">
        <f t="shared" si="0"/>
        <v>10387.077769000005</v>
      </c>
    </row>
    <row r="68" spans="2:7" ht="15">
      <c r="B68" s="40" t="s">
        <v>27</v>
      </c>
      <c r="C68" s="38">
        <v>33.5716169876022</v>
      </c>
      <c r="D68" s="38">
        <v>52.81821548811485</v>
      </c>
      <c r="E68" s="38">
        <v>42</v>
      </c>
      <c r="F68" s="38">
        <v>53.189189189189186</v>
      </c>
      <c r="G68" s="38">
        <f>AVERAGE(C68:F68)</f>
        <v>45.39475541622656</v>
      </c>
    </row>
    <row r="69" spans="2:7" ht="15">
      <c r="B69" s="40" t="s">
        <v>28</v>
      </c>
      <c r="C69" s="38">
        <v>133928</v>
      </c>
      <c r="D69" s="38">
        <v>137169.37319941854</v>
      </c>
      <c r="E69" s="38">
        <v>45299</v>
      </c>
      <c r="F69" s="38">
        <v>8600</v>
      </c>
      <c r="G69" s="38">
        <f t="shared" si="0"/>
        <v>324996.37319941854</v>
      </c>
    </row>
    <row r="70" spans="2:7" ht="15">
      <c r="B70" s="40" t="s">
        <v>108</v>
      </c>
      <c r="C70" s="13">
        <v>89817.15569</v>
      </c>
      <c r="D70" s="13">
        <v>96871.65439348952</v>
      </c>
      <c r="E70" s="38">
        <v>26635</v>
      </c>
      <c r="F70" s="38">
        <v>2274</v>
      </c>
      <c r="G70" s="13">
        <f t="shared" si="0"/>
        <v>215597.81008348952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128039</v>
      </c>
      <c r="D72" s="23">
        <v>13057</v>
      </c>
      <c r="E72" s="23">
        <v>5729</v>
      </c>
      <c r="F72" s="23">
        <v>1273</v>
      </c>
      <c r="G72" s="23">
        <f>SUM(C72:F72)</f>
        <v>148098</v>
      </c>
    </row>
    <row r="73" spans="2:7" ht="15">
      <c r="B73" s="22" t="s">
        <v>26</v>
      </c>
      <c r="C73" s="23">
        <v>64312.075699</v>
      </c>
      <c r="D73" s="23">
        <v>19444.395017000126</v>
      </c>
      <c r="E73" s="23">
        <v>6879</v>
      </c>
      <c r="F73" s="23">
        <v>1455.69352</v>
      </c>
      <c r="G73" s="26">
        <f>SUM(C73:F73)</f>
        <v>92091.16423600013</v>
      </c>
    </row>
    <row r="74" spans="2:7" ht="15">
      <c r="B74" s="22" t="s">
        <v>27</v>
      </c>
      <c r="C74" s="23">
        <v>22.529123535683247</v>
      </c>
      <c r="D74" s="23">
        <v>31.36460705548033</v>
      </c>
      <c r="E74" s="23">
        <v>32</v>
      </c>
      <c r="F74" s="23">
        <v>24</v>
      </c>
      <c r="G74" s="23">
        <f>AVERAGE(C74:F74)</f>
        <v>27.473432647790894</v>
      </c>
    </row>
    <row r="75" spans="2:7" ht="15">
      <c r="B75" s="22" t="s">
        <v>28</v>
      </c>
      <c r="C75" s="23">
        <v>1072823</v>
      </c>
      <c r="D75" s="23">
        <v>350693</v>
      </c>
      <c r="E75" s="23">
        <v>122242</v>
      </c>
      <c r="F75" s="23">
        <v>34377</v>
      </c>
      <c r="G75" s="23">
        <f>SUM(C75:F75)</f>
        <v>1580135</v>
      </c>
    </row>
    <row r="76" spans="2:7" ht="15">
      <c r="B76" s="22" t="s">
        <v>108</v>
      </c>
      <c r="C76" s="26">
        <v>1186511.87658</v>
      </c>
      <c r="D76" s="26">
        <v>386534.4339780001</v>
      </c>
      <c r="E76" s="23">
        <v>113959</v>
      </c>
      <c r="F76" s="23">
        <v>29846</v>
      </c>
      <c r="G76" s="26">
        <f>SUM(C76:F76)</f>
        <v>1716851.310558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6</v>
      </c>
      <c r="D80" s="24">
        <v>0</v>
      </c>
      <c r="E80" s="24">
        <v>0</v>
      </c>
      <c r="F80" s="24" t="s">
        <v>110</v>
      </c>
      <c r="G80" s="24">
        <f>SUM(C80:F80)</f>
        <v>6</v>
      </c>
    </row>
    <row r="81" spans="2:7" ht="15">
      <c r="B81" s="40" t="s">
        <v>26</v>
      </c>
      <c r="C81" s="30">
        <v>152.718297</v>
      </c>
      <c r="D81" s="30">
        <v>0</v>
      </c>
      <c r="E81" s="24">
        <v>0</v>
      </c>
      <c r="F81" s="30" t="s">
        <v>110</v>
      </c>
      <c r="G81" s="30">
        <f>SUM(C81:F81)</f>
        <v>152.718297</v>
      </c>
    </row>
    <row r="82" spans="2:7" ht="15">
      <c r="B82" s="40" t="s">
        <v>27</v>
      </c>
      <c r="C82" s="30">
        <v>306</v>
      </c>
      <c r="D82" s="30">
        <v>0</v>
      </c>
      <c r="E82" s="24">
        <v>0</v>
      </c>
      <c r="F82" s="30" t="s">
        <v>110</v>
      </c>
      <c r="G82" s="30">
        <f>AVERAGE(C82:F82)</f>
        <v>102</v>
      </c>
    </row>
    <row r="83" spans="2:7" ht="15">
      <c r="B83" s="40" t="s">
        <v>28</v>
      </c>
      <c r="C83" s="30">
        <v>1101</v>
      </c>
      <c r="D83" s="30">
        <v>148</v>
      </c>
      <c r="E83" s="30">
        <v>7</v>
      </c>
      <c r="F83" s="30">
        <v>1</v>
      </c>
      <c r="G83" s="30">
        <f>SUM(C83:F83)</f>
        <v>1257</v>
      </c>
    </row>
    <row r="84" spans="2:7" ht="15">
      <c r="B84" s="40" t="s">
        <v>108</v>
      </c>
      <c r="C84" s="13">
        <v>21644.944614</v>
      </c>
      <c r="D84" s="30">
        <v>1835</v>
      </c>
      <c r="E84" s="30">
        <v>89</v>
      </c>
      <c r="F84" s="13">
        <v>15.6326</v>
      </c>
      <c r="G84" s="13">
        <f>SUM(C84:F84)</f>
        <v>23584.577214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13">
        <v>216.911973</v>
      </c>
      <c r="D96" s="24">
        <v>0</v>
      </c>
      <c r="E96" s="24">
        <v>0</v>
      </c>
      <c r="F96" s="24" t="s">
        <v>110</v>
      </c>
      <c r="G96" s="13">
        <f>SUM(C96:F96)</f>
        <v>216.911973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6</v>
      </c>
      <c r="D98" s="22">
        <v>0</v>
      </c>
      <c r="E98" s="23">
        <v>0</v>
      </c>
      <c r="F98" s="25" t="s">
        <v>110</v>
      </c>
      <c r="G98" s="23">
        <f>SUM(C98:F98)</f>
        <v>6</v>
      </c>
    </row>
    <row r="99" spans="2:7" ht="15">
      <c r="B99" s="22" t="s">
        <v>26</v>
      </c>
      <c r="C99" s="23">
        <v>152.718297</v>
      </c>
      <c r="D99" s="22">
        <v>0</v>
      </c>
      <c r="E99" s="23">
        <v>0</v>
      </c>
      <c r="F99" s="25" t="s">
        <v>110</v>
      </c>
      <c r="G99" s="26">
        <f>SUM(C99:F99)</f>
        <v>152.718297</v>
      </c>
    </row>
    <row r="100" spans="2:7" ht="15">
      <c r="B100" s="22" t="s">
        <v>27</v>
      </c>
      <c r="C100" s="23">
        <v>306</v>
      </c>
      <c r="D100" s="22">
        <v>0</v>
      </c>
      <c r="E100" s="23">
        <v>0</v>
      </c>
      <c r="F100" s="25" t="s">
        <v>110</v>
      </c>
      <c r="G100" s="23">
        <f>AVERAGE(C100:F100)</f>
        <v>102</v>
      </c>
    </row>
    <row r="101" spans="2:7" ht="15">
      <c r="B101" s="22" t="s">
        <v>28</v>
      </c>
      <c r="C101" s="23">
        <v>1116</v>
      </c>
      <c r="D101" s="22">
        <v>148</v>
      </c>
      <c r="E101" s="22">
        <v>7</v>
      </c>
      <c r="F101" s="34">
        <v>1</v>
      </c>
      <c r="G101" s="23">
        <f>SUM(C101:F101)</f>
        <v>1272</v>
      </c>
    </row>
    <row r="102" spans="2:7" ht="15">
      <c r="B102" s="22" t="s">
        <v>108</v>
      </c>
      <c r="C102" s="26">
        <v>21861.856587</v>
      </c>
      <c r="D102" s="22">
        <v>1835</v>
      </c>
      <c r="E102" s="22">
        <v>89</v>
      </c>
      <c r="F102" s="34">
        <v>15.6326</v>
      </c>
      <c r="G102" s="26">
        <f>SUM(C102:F102)</f>
        <v>23801.489187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2.09</v>
      </c>
      <c r="D106" s="17">
        <v>2.774395218002758</v>
      </c>
      <c r="E106" s="17">
        <v>2.66</v>
      </c>
      <c r="F106" s="17">
        <v>2.39</v>
      </c>
      <c r="G106" s="17">
        <f>AVERAGE(C106:F106)</f>
        <v>2.4785988045006895</v>
      </c>
    </row>
    <row r="107" spans="2:7" ht="15">
      <c r="B107" s="40" t="s">
        <v>38</v>
      </c>
      <c r="C107" s="14">
        <v>2.09</v>
      </c>
      <c r="D107" s="17">
        <v>2.626044045676984</v>
      </c>
      <c r="E107" s="40">
        <v>2.53</v>
      </c>
      <c r="F107" s="17">
        <v>2.39</v>
      </c>
      <c r="G107" s="17">
        <f>AVERAGE(C107:F107)</f>
        <v>2.409011011419246</v>
      </c>
    </row>
    <row r="108" spans="2:7" ht="15">
      <c r="B108" s="40" t="s">
        <v>39</v>
      </c>
      <c r="C108" s="14">
        <v>2.09</v>
      </c>
      <c r="D108" s="17">
        <v>2.489069264069289</v>
      </c>
      <c r="E108" s="40">
        <v>2.38</v>
      </c>
      <c r="F108" s="17">
        <v>2.39</v>
      </c>
      <c r="G108" s="17">
        <f>AVERAGE(C108:F108)</f>
        <v>2.3372673160173223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1.8620000000000005</v>
      </c>
      <c r="E110" s="40">
        <v>1.8</v>
      </c>
      <c r="F110" s="17">
        <v>1.84</v>
      </c>
      <c r="G110" s="17">
        <f>AVERAGE(C110:F110)</f>
        <v>1.623</v>
      </c>
    </row>
    <row r="111" spans="2:7" ht="15">
      <c r="B111" s="40" t="s">
        <v>38</v>
      </c>
      <c r="C111" s="14">
        <v>0.99</v>
      </c>
      <c r="D111" s="17">
        <v>1.8529508196721312</v>
      </c>
      <c r="E111" s="40">
        <v>1.69</v>
      </c>
      <c r="F111" s="17">
        <v>1.84</v>
      </c>
      <c r="G111" s="17">
        <f>AVERAGE(C111:F111)</f>
        <v>1.5932377049180326</v>
      </c>
    </row>
    <row r="112" spans="2:7" ht="15">
      <c r="B112" s="40" t="s">
        <v>39</v>
      </c>
      <c r="C112" s="14">
        <v>0.99</v>
      </c>
      <c r="D112" s="17">
        <v>1.8540223463687202</v>
      </c>
      <c r="E112" s="17">
        <v>1.8</v>
      </c>
      <c r="F112" s="17">
        <v>1.84</v>
      </c>
      <c r="G112" s="17">
        <f>AVERAGE(C112:F112)</f>
        <v>1.62100558659218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0.99</v>
      </c>
      <c r="D115" s="17">
        <v>1.8107623318385653</v>
      </c>
      <c r="E115" s="17">
        <v>1.71</v>
      </c>
      <c r="F115" s="17">
        <v>1.65</v>
      </c>
      <c r="G115" s="17">
        <f>AVERAGE(C115:F115)</f>
        <v>1.5401905829596414</v>
      </c>
    </row>
    <row r="116" spans="2:7" ht="15">
      <c r="B116" s="40" t="s">
        <v>38</v>
      </c>
      <c r="C116" s="14">
        <v>0.99</v>
      </c>
      <c r="D116" s="17">
        <v>1.811417624521073</v>
      </c>
      <c r="E116" s="40">
        <v>1.75</v>
      </c>
      <c r="F116" s="17">
        <v>1.69</v>
      </c>
      <c r="G116" s="17">
        <f>AVERAGE(C116:F116)</f>
        <v>1.5603544061302683</v>
      </c>
    </row>
    <row r="117" spans="2:7" ht="15">
      <c r="B117" s="40" t="s">
        <v>39</v>
      </c>
      <c r="C117" s="14">
        <v>0.99</v>
      </c>
      <c r="D117" s="17">
        <v>1.8106038426350193</v>
      </c>
      <c r="E117" s="40">
        <v>1.75</v>
      </c>
      <c r="F117" s="17">
        <v>1.81</v>
      </c>
      <c r="G117" s="17">
        <f>AVERAGE(C117:F117)</f>
        <v>1.5901509606587547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1.82</v>
      </c>
      <c r="E119" s="40">
        <v>0</v>
      </c>
      <c r="F119" s="17">
        <v>0.79</v>
      </c>
      <c r="G119" s="17">
        <f>AVERAGE(C119:F119)</f>
        <v>0.825</v>
      </c>
    </row>
    <row r="120" spans="2:7" ht="15">
      <c r="B120" s="40" t="s">
        <v>38</v>
      </c>
      <c r="C120" s="14">
        <v>0.98</v>
      </c>
      <c r="D120" s="17">
        <v>1.82</v>
      </c>
      <c r="E120" s="40">
        <v>0</v>
      </c>
      <c r="F120" s="17">
        <v>1.69</v>
      </c>
      <c r="G120" s="17">
        <f>AVERAGE(C120:F120)</f>
        <v>1.1225</v>
      </c>
    </row>
    <row r="121" spans="2:7" ht="15">
      <c r="B121" s="40" t="s">
        <v>39</v>
      </c>
      <c r="C121" s="14">
        <v>0.98</v>
      </c>
      <c r="D121" s="17">
        <v>1.809629629629629</v>
      </c>
      <c r="E121" s="17">
        <v>1.71</v>
      </c>
      <c r="F121" s="17">
        <v>1.81</v>
      </c>
      <c r="G121" s="17">
        <f>AVERAGE(C121:F121)</f>
        <v>1.5774074074074074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33">
        <v>5.65</v>
      </c>
      <c r="D124" s="32">
        <v>0</v>
      </c>
      <c r="E124" s="32">
        <v>0</v>
      </c>
      <c r="F124" s="24" t="s">
        <v>110</v>
      </c>
      <c r="G124" s="14">
        <f>AVERAGE(C124:F124)</f>
        <v>1.8833333333333335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33">
        <v>1.98</v>
      </c>
      <c r="D126" s="14">
        <v>2.16653988998373</v>
      </c>
      <c r="E126" s="14">
        <v>2.290327</v>
      </c>
      <c r="F126" s="15">
        <v>2.34</v>
      </c>
      <c r="G126" s="14">
        <f>AVERAGE(C126:F126)</f>
        <v>2.1942167224959324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358093</v>
      </c>
      <c r="D129" s="41">
        <v>38418</v>
      </c>
      <c r="E129" s="38">
        <v>8557</v>
      </c>
      <c r="F129" s="40">
        <v>341</v>
      </c>
      <c r="G129" s="38">
        <f>SUM(C129:F129)</f>
        <v>405409</v>
      </c>
    </row>
    <row r="130" spans="2:7" ht="15">
      <c r="B130" s="40" t="s">
        <v>46</v>
      </c>
      <c r="C130" s="13">
        <v>190143.659928</v>
      </c>
      <c r="D130" s="13">
        <v>5028.407248</v>
      </c>
      <c r="E130" s="38">
        <v>1136</v>
      </c>
      <c r="F130" s="40">
        <v>46</v>
      </c>
      <c r="G130" s="13">
        <f>SUM(C130:F130)</f>
        <v>196354.067176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637209</v>
      </c>
      <c r="D133" s="41">
        <v>314689</v>
      </c>
      <c r="E133" s="41">
        <v>142287</v>
      </c>
      <c r="F133" s="41">
        <v>445655</v>
      </c>
      <c r="G133" s="38">
        <f>SUM(C133:F133)</f>
        <v>1539840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79771</v>
      </c>
      <c r="D137" s="38">
        <v>8177</v>
      </c>
      <c r="E137" s="38">
        <v>0</v>
      </c>
      <c r="F137" s="38">
        <v>10439</v>
      </c>
      <c r="G137" s="41">
        <f>SUM(C137:F137)</f>
        <v>98387</v>
      </c>
      <c r="H137" s="9"/>
      <c r="I137" s="9"/>
    </row>
    <row r="138" spans="2:9" ht="15">
      <c r="B138" s="40" t="s">
        <v>51</v>
      </c>
      <c r="C138" s="38">
        <v>2237</v>
      </c>
      <c r="D138" s="38">
        <v>3428</v>
      </c>
      <c r="E138" s="38">
        <v>10</v>
      </c>
      <c r="F138" s="38">
        <v>907</v>
      </c>
      <c r="G138" s="41">
        <f>SUM(C138:F138)</f>
        <v>6582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38924</v>
      </c>
      <c r="F141" s="24" t="s">
        <v>110</v>
      </c>
      <c r="G141" s="41">
        <f>SUM(C141:F141)</f>
        <v>38924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218</v>
      </c>
      <c r="D147" s="41">
        <v>547.4025974025974</v>
      </c>
      <c r="E147" s="38">
        <v>0</v>
      </c>
      <c r="F147" s="38">
        <v>190</v>
      </c>
      <c r="G147" s="38">
        <f>SUM(C147:F147)</f>
        <v>955.4025974025974</v>
      </c>
    </row>
    <row r="148" spans="2:7" ht="15">
      <c r="B148" s="40" t="s">
        <v>56</v>
      </c>
      <c r="C148" s="13">
        <v>4.5</v>
      </c>
      <c r="D148" s="13">
        <v>12.222</v>
      </c>
      <c r="E148" s="38">
        <v>0</v>
      </c>
      <c r="F148" s="13">
        <v>4.41018</v>
      </c>
      <c r="G148" s="13">
        <f>SUM(C148:F148)</f>
        <v>21.13218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40">
        <v>0</v>
      </c>
      <c r="D151" s="13">
        <v>326.66666666666663</v>
      </c>
      <c r="E151" s="35">
        <v>596</v>
      </c>
      <c r="F151" s="35">
        <v>0</v>
      </c>
      <c r="G151" s="38">
        <f>SUM(C151:F151)</f>
        <v>922.6666666666666</v>
      </c>
      <c r="H151" s="27"/>
    </row>
    <row r="152" spans="2:8" ht="15">
      <c r="B152" s="40" t="s">
        <v>59</v>
      </c>
      <c r="C152" s="40">
        <v>0</v>
      </c>
      <c r="D152" s="13">
        <v>12.825</v>
      </c>
      <c r="E152" s="35">
        <v>13.11</v>
      </c>
      <c r="F152" s="35">
        <v>0</v>
      </c>
      <c r="G152" s="13">
        <f>SUM(C152:F152)</f>
        <v>25.935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40">
        <v>0</v>
      </c>
      <c r="D155" s="41">
        <v>216</v>
      </c>
      <c r="E155" s="38">
        <v>0</v>
      </c>
      <c r="F155" s="35">
        <v>30</v>
      </c>
      <c r="G155" s="38">
        <f>SUM(C155:F155)</f>
        <v>246</v>
      </c>
      <c r="H155" s="27"/>
    </row>
    <row r="156" spans="2:8" ht="15">
      <c r="B156" s="40" t="s">
        <v>61</v>
      </c>
      <c r="C156" s="40">
        <v>0</v>
      </c>
      <c r="D156" s="13">
        <v>3.46</v>
      </c>
      <c r="E156" s="38">
        <v>0</v>
      </c>
      <c r="F156" s="13">
        <v>0.13364</v>
      </c>
      <c r="G156" s="13">
        <f>SUM(C156:F156)</f>
        <v>3.59364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218</v>
      </c>
      <c r="D159" s="23">
        <v>1090.0692640692641</v>
      </c>
      <c r="E159" s="23">
        <v>596</v>
      </c>
      <c r="F159" s="23">
        <v>220</v>
      </c>
      <c r="G159" s="23">
        <f>SUM(C159:F159)</f>
        <v>2124.069264069264</v>
      </c>
    </row>
    <row r="160" spans="2:7" ht="15">
      <c r="B160" s="22" t="s">
        <v>76</v>
      </c>
      <c r="C160" s="26">
        <v>4.5</v>
      </c>
      <c r="D160" s="26">
        <v>28.506999999999998</v>
      </c>
      <c r="E160" s="26">
        <v>13.11</v>
      </c>
      <c r="F160" s="26">
        <v>4.54382</v>
      </c>
      <c r="G160" s="26">
        <f>SUM(C160:F160)</f>
        <v>50.66082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4908</v>
      </c>
      <c r="D163" s="41">
        <v>37332.1952099335</v>
      </c>
      <c r="E163" s="38">
        <v>12193</v>
      </c>
      <c r="F163" s="38">
        <v>76</v>
      </c>
      <c r="G163" s="38">
        <f>SUM(C163:F163)</f>
        <v>54509.1952099335</v>
      </c>
    </row>
    <row r="164" spans="2:7" ht="15">
      <c r="B164" s="18" t="s">
        <v>61</v>
      </c>
      <c r="C164" s="38">
        <v>116</v>
      </c>
      <c r="D164" s="13">
        <v>224.942199</v>
      </c>
      <c r="E164" s="13">
        <v>35.358024</v>
      </c>
      <c r="F164" s="13">
        <v>0.28782</v>
      </c>
      <c r="G164" s="13">
        <f>SUM(C164:F164)</f>
        <v>376.58804299999997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157</v>
      </c>
      <c r="D168" s="41">
        <v>1321.8095238095239</v>
      </c>
      <c r="E168" s="38">
        <v>118</v>
      </c>
      <c r="F168" s="41">
        <v>21</v>
      </c>
      <c r="G168" s="38">
        <f>SUM(C168:F168)</f>
        <v>1617.8095238095239</v>
      </c>
    </row>
    <row r="169" spans="2:7" ht="15">
      <c r="B169" s="40" t="s">
        <v>67</v>
      </c>
      <c r="C169" s="13">
        <v>3.9</v>
      </c>
      <c r="D169" s="13">
        <v>32.005891</v>
      </c>
      <c r="E169" s="13">
        <v>2.36</v>
      </c>
      <c r="F169" s="13">
        <v>0.546</v>
      </c>
      <c r="G169" s="13">
        <f>SUM(C169:F169)</f>
        <v>38.811890999999996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2177</v>
      </c>
      <c r="D172" s="41">
        <v>1121</v>
      </c>
      <c r="E172" s="38">
        <v>384</v>
      </c>
      <c r="F172" s="41">
        <v>103</v>
      </c>
      <c r="G172" s="38">
        <f>SUM(C172:F172)</f>
        <v>3785</v>
      </c>
    </row>
    <row r="173" spans="2:7" ht="15">
      <c r="B173" s="40" t="s">
        <v>67</v>
      </c>
      <c r="C173" s="13">
        <v>47.9</v>
      </c>
      <c r="D173" s="13">
        <v>24.465</v>
      </c>
      <c r="E173" s="13">
        <v>7.68</v>
      </c>
      <c r="F173" s="13">
        <v>2.369</v>
      </c>
      <c r="G173" s="13">
        <f>SUM(C173:F173)</f>
        <v>82.41399999999999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226</v>
      </c>
      <c r="D176" s="41">
        <v>393</v>
      </c>
      <c r="E176" s="38">
        <v>252</v>
      </c>
      <c r="F176" s="41">
        <v>29</v>
      </c>
      <c r="G176" s="38">
        <f>SUM(C176:F176)</f>
        <v>900</v>
      </c>
    </row>
    <row r="177" spans="2:7" ht="15">
      <c r="B177" s="40" t="s">
        <v>67</v>
      </c>
      <c r="C177" s="13">
        <v>15.8</v>
      </c>
      <c r="D177" s="13">
        <v>31.83</v>
      </c>
      <c r="E177" s="13">
        <v>18.621957</v>
      </c>
      <c r="F177" s="41">
        <v>2</v>
      </c>
      <c r="G177" s="13">
        <f>SUM(C177:F177)</f>
        <v>68.25195699999999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373</v>
      </c>
      <c r="D180" s="41">
        <v>5</v>
      </c>
      <c r="E180" s="29">
        <v>0</v>
      </c>
      <c r="F180" s="41">
        <v>19</v>
      </c>
      <c r="G180" s="38">
        <f>SUM(C180:F180)</f>
        <v>397</v>
      </c>
    </row>
    <row r="181" spans="2:7" ht="15">
      <c r="B181" s="40" t="s">
        <v>67</v>
      </c>
      <c r="C181" s="13">
        <v>11.6</v>
      </c>
      <c r="D181" s="13">
        <v>1.78453</v>
      </c>
      <c r="E181" s="29">
        <v>0</v>
      </c>
      <c r="F181" s="13">
        <v>1.03</v>
      </c>
      <c r="G181" s="13">
        <f>SUM(C181:F181)</f>
        <v>14.41453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2933</v>
      </c>
      <c r="D184" s="23">
        <v>2840.809523809524</v>
      </c>
      <c r="E184" s="23">
        <v>754</v>
      </c>
      <c r="F184" s="23">
        <v>248</v>
      </c>
      <c r="G184" s="23">
        <f>SUM(C184:F184)</f>
        <v>6775.809523809524</v>
      </c>
    </row>
    <row r="185" spans="2:7" ht="15">
      <c r="B185" s="22" t="s">
        <v>79</v>
      </c>
      <c r="C185" s="26">
        <v>79.2</v>
      </c>
      <c r="D185" s="26">
        <v>90.085421</v>
      </c>
      <c r="E185" s="26">
        <v>28.661956999999997</v>
      </c>
      <c r="F185" s="26">
        <v>6.232820000000001</v>
      </c>
      <c r="G185" s="26">
        <f>SUM(C185:F185)</f>
        <v>204.180198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1010</v>
      </c>
      <c r="D188" s="41">
        <v>47525.35505545313</v>
      </c>
      <c r="E188" s="38">
        <v>38</v>
      </c>
      <c r="F188" s="36">
        <v>0</v>
      </c>
      <c r="G188" s="38">
        <f>SUM(C188:F188)</f>
        <v>48573.35505545313</v>
      </c>
    </row>
    <row r="189" spans="2:7" ht="15">
      <c r="B189" s="18" t="s">
        <v>94</v>
      </c>
      <c r="C189" s="13">
        <v>6.6</v>
      </c>
      <c r="D189" s="13">
        <v>235.615557</v>
      </c>
      <c r="E189" s="13">
        <v>1.54</v>
      </c>
      <c r="F189" s="36">
        <v>0</v>
      </c>
      <c r="G189" s="13">
        <f>SUM(C189:F189)</f>
        <v>243.75555699999998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9069</v>
      </c>
      <c r="D192" s="39">
        <v>88788.42905326543</v>
      </c>
      <c r="E192" s="39">
        <v>13581</v>
      </c>
      <c r="F192" s="39">
        <v>468</v>
      </c>
      <c r="G192" s="39">
        <f>SUM(C192:F192)</f>
        <v>111906.42905326543</v>
      </c>
    </row>
    <row r="193" spans="2:7" ht="15">
      <c r="B193" s="22" t="s">
        <v>96</v>
      </c>
      <c r="C193" s="26">
        <v>206.3</v>
      </c>
      <c r="D193" s="26">
        <v>579.1501769999999</v>
      </c>
      <c r="E193" s="26">
        <v>78.66998099999999</v>
      </c>
      <c r="F193" s="26">
        <v>10.77664</v>
      </c>
      <c r="G193" s="26">
        <f>SUM(C193:F193)</f>
        <v>874.896798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I191" sqref="I191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48" t="s">
        <v>4</v>
      </c>
      <c r="D2" s="49"/>
      <c r="E2" s="49"/>
      <c r="F2" s="49"/>
      <c r="G2" s="50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51" t="s">
        <v>80</v>
      </c>
      <c r="C4" s="52"/>
      <c r="D4" s="52"/>
      <c r="E4" s="52"/>
      <c r="F4" s="52"/>
      <c r="G4" s="53"/>
    </row>
    <row r="5" spans="2:7" ht="15">
      <c r="B5" s="54" t="s">
        <v>11</v>
      </c>
      <c r="C5" s="55"/>
      <c r="D5" s="55"/>
      <c r="E5" s="55"/>
      <c r="F5" s="55"/>
      <c r="G5" s="56"/>
    </row>
    <row r="6" spans="2:7" ht="15">
      <c r="B6" s="6" t="s">
        <v>5</v>
      </c>
      <c r="C6" s="16">
        <v>55361</v>
      </c>
      <c r="D6" s="16">
        <v>9489</v>
      </c>
      <c r="E6" s="16">
        <v>12228</v>
      </c>
      <c r="F6" s="16">
        <v>8126</v>
      </c>
      <c r="G6" s="16">
        <f>SUM(C6:F6)</f>
        <v>85204</v>
      </c>
    </row>
    <row r="7" spans="2:7" ht="15">
      <c r="B7" s="40" t="s">
        <v>6</v>
      </c>
      <c r="C7" s="16">
        <v>314</v>
      </c>
      <c r="D7" s="16">
        <v>233</v>
      </c>
      <c r="E7" s="16">
        <v>12</v>
      </c>
      <c r="F7" s="16">
        <v>0</v>
      </c>
      <c r="G7" s="16">
        <f>SUM(C7:F7)</f>
        <v>559</v>
      </c>
    </row>
    <row r="8" spans="2:7" ht="15">
      <c r="B8" s="22" t="s">
        <v>7</v>
      </c>
      <c r="C8" s="31">
        <v>55675</v>
      </c>
      <c r="D8" s="31">
        <v>9722</v>
      </c>
      <c r="E8" s="31">
        <v>12240</v>
      </c>
      <c r="F8" s="31">
        <v>8126</v>
      </c>
      <c r="G8" s="31">
        <f>SUM(C8:F8)</f>
        <v>85763</v>
      </c>
    </row>
    <row r="9" spans="2:7" ht="15">
      <c r="B9" s="57"/>
      <c r="C9" s="57"/>
      <c r="D9" s="57"/>
      <c r="E9" s="57"/>
      <c r="F9" s="57"/>
      <c r="G9" s="57"/>
    </row>
    <row r="10" spans="2:7" ht="15">
      <c r="B10" s="54" t="s">
        <v>12</v>
      </c>
      <c r="C10" s="55"/>
      <c r="D10" s="55"/>
      <c r="E10" s="55"/>
      <c r="F10" s="55"/>
      <c r="G10" s="56"/>
    </row>
    <row r="11" spans="2:7" ht="15">
      <c r="B11" s="58" t="s">
        <v>33</v>
      </c>
      <c r="C11" s="59"/>
      <c r="D11" s="59"/>
      <c r="E11" s="59"/>
      <c r="F11" s="59"/>
      <c r="G11" s="60"/>
    </row>
    <row r="12" spans="2:7" ht="15">
      <c r="B12" s="20" t="s">
        <v>10</v>
      </c>
      <c r="C12" s="16">
        <v>962828</v>
      </c>
      <c r="D12" s="16">
        <v>162466</v>
      </c>
      <c r="E12" s="21">
        <v>65085</v>
      </c>
      <c r="F12" s="21">
        <v>30887</v>
      </c>
      <c r="G12" s="21">
        <f>SUM(C12:F12)</f>
        <v>1221266</v>
      </c>
    </row>
    <row r="13" spans="2:7" ht="15">
      <c r="B13" s="20" t="s">
        <v>9</v>
      </c>
      <c r="C13" s="16">
        <v>2086666</v>
      </c>
      <c r="D13" s="16">
        <v>526513</v>
      </c>
      <c r="E13" s="21">
        <v>252863</v>
      </c>
      <c r="F13" s="21">
        <v>135196</v>
      </c>
      <c r="G13" s="21">
        <f>SUM(C13:F13)</f>
        <v>3001238</v>
      </c>
    </row>
    <row r="14" spans="2:7" ht="15">
      <c r="B14" s="22" t="s">
        <v>8</v>
      </c>
      <c r="C14" s="23">
        <v>3049494</v>
      </c>
      <c r="D14" s="23">
        <v>952880</v>
      </c>
      <c r="E14" s="23">
        <v>317948</v>
      </c>
      <c r="F14" s="23">
        <v>166083</v>
      </c>
      <c r="G14" s="23">
        <f>SUM(C14:F14)</f>
        <v>4486405</v>
      </c>
    </row>
    <row r="15" spans="2:7" ht="15">
      <c r="B15" s="22" t="s">
        <v>90</v>
      </c>
      <c r="C15" s="23">
        <v>395109</v>
      </c>
      <c r="D15" s="23">
        <v>126617</v>
      </c>
      <c r="E15" s="23">
        <v>2672</v>
      </c>
      <c r="F15" s="23">
        <v>0</v>
      </c>
      <c r="G15" s="23">
        <f>SUM(C15:F15)</f>
        <v>524398</v>
      </c>
    </row>
    <row r="16" spans="2:7" ht="15">
      <c r="B16" s="22" t="s">
        <v>34</v>
      </c>
      <c r="C16" s="23">
        <v>3444603</v>
      </c>
      <c r="D16" s="23">
        <v>1079497</v>
      </c>
      <c r="E16" s="23">
        <v>320620</v>
      </c>
      <c r="F16" s="23">
        <v>166083</v>
      </c>
      <c r="G16" s="23">
        <f>SUM(C16:F16)</f>
        <v>5010803</v>
      </c>
    </row>
    <row r="17" spans="2:7" ht="15">
      <c r="B17" s="57"/>
      <c r="C17" s="57"/>
      <c r="D17" s="57"/>
      <c r="E17" s="57"/>
      <c r="F17" s="57"/>
      <c r="G17" s="57"/>
    </row>
    <row r="18" spans="2:7" ht="15">
      <c r="B18" s="58" t="s">
        <v>87</v>
      </c>
      <c r="C18" s="59"/>
      <c r="D18" s="59"/>
      <c r="E18" s="59"/>
      <c r="F18" s="59"/>
      <c r="G18" s="60"/>
    </row>
    <row r="19" spans="2:7" ht="15">
      <c r="B19" s="18" t="s">
        <v>35</v>
      </c>
      <c r="C19" s="38">
        <v>4673</v>
      </c>
      <c r="D19" s="38">
        <v>2602</v>
      </c>
      <c r="E19" s="29">
        <v>0</v>
      </c>
      <c r="F19" s="29">
        <v>0</v>
      </c>
      <c r="G19" s="29">
        <f>SUM(C19:F19)</f>
        <v>7275</v>
      </c>
    </row>
    <row r="20" spans="2:7" ht="15">
      <c r="B20" s="61"/>
      <c r="C20" s="61"/>
      <c r="D20" s="61"/>
      <c r="E20" s="61"/>
      <c r="F20" s="61"/>
      <c r="G20" s="61"/>
    </row>
    <row r="21" spans="2:7" ht="15">
      <c r="B21" s="22" t="s">
        <v>36</v>
      </c>
      <c r="C21" s="23">
        <v>3449276</v>
      </c>
      <c r="D21" s="23">
        <v>1082099</v>
      </c>
      <c r="E21" s="23">
        <v>320620</v>
      </c>
      <c r="F21" s="23">
        <v>166083</v>
      </c>
      <c r="G21" s="23">
        <f>SUM(C21:F21)</f>
        <v>5018078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439021</v>
      </c>
      <c r="D24" s="23">
        <v>258764</v>
      </c>
      <c r="E24" s="23">
        <v>126958</v>
      </c>
      <c r="F24" s="23">
        <v>24440</v>
      </c>
      <c r="G24" s="23">
        <f>SUM(C24:F24)</f>
        <v>849183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3888297</v>
      </c>
      <c r="D27" s="23">
        <v>1340863</v>
      </c>
      <c r="E27" s="23">
        <v>447578</v>
      </c>
      <c r="F27" s="23">
        <v>190523</v>
      </c>
      <c r="G27" s="23">
        <f>SUM(C27:F27)</f>
        <v>5867261</v>
      </c>
    </row>
    <row r="28" spans="2:8" ht="15">
      <c r="B28" s="57"/>
      <c r="C28" s="57"/>
      <c r="D28" s="57"/>
      <c r="E28" s="57"/>
      <c r="F28" s="57"/>
      <c r="G28" s="57"/>
      <c r="H28" s="57"/>
    </row>
    <row r="29" spans="2:7" ht="15">
      <c r="B29" s="54" t="s">
        <v>13</v>
      </c>
      <c r="C29" s="55"/>
      <c r="D29" s="55"/>
      <c r="E29" s="55"/>
      <c r="F29" s="55"/>
      <c r="G29" s="56"/>
    </row>
    <row r="30" spans="2:7" ht="15">
      <c r="B30" s="40" t="s">
        <v>14</v>
      </c>
      <c r="C30" s="41">
        <v>1362473</v>
      </c>
      <c r="D30" s="41">
        <v>264536</v>
      </c>
      <c r="E30" s="38">
        <v>142643</v>
      </c>
      <c r="F30" s="41">
        <v>19408</v>
      </c>
      <c r="G30" s="41">
        <f>SUM(C30:F30)</f>
        <v>1789060</v>
      </c>
    </row>
    <row r="31" spans="2:8" ht="15">
      <c r="B31" s="57"/>
      <c r="C31" s="57"/>
      <c r="D31" s="57"/>
      <c r="E31" s="57"/>
      <c r="F31" s="57"/>
      <c r="G31" s="57"/>
      <c r="H31" s="57"/>
    </row>
    <row r="32" spans="2:7" ht="15">
      <c r="B32" s="54" t="s">
        <v>84</v>
      </c>
      <c r="C32" s="55"/>
      <c r="D32" s="55"/>
      <c r="E32" s="55"/>
      <c r="F32" s="55"/>
      <c r="G32" s="56"/>
    </row>
    <row r="33" spans="2:7" ht="15">
      <c r="B33" s="40" t="s">
        <v>102</v>
      </c>
      <c r="C33" s="41">
        <v>2291447024165</v>
      </c>
      <c r="D33" s="41">
        <v>450183276443</v>
      </c>
      <c r="E33" s="41">
        <v>200695530845</v>
      </c>
      <c r="F33" s="41">
        <v>66856417155</v>
      </c>
      <c r="G33" s="41">
        <f>SUM(C33:F33)</f>
        <v>3009182248608</v>
      </c>
    </row>
    <row r="34" spans="2:7" ht="15">
      <c r="B34" s="40" t="s">
        <v>103</v>
      </c>
      <c r="C34" s="41">
        <v>113931668241</v>
      </c>
      <c r="D34" s="41">
        <f>210776*D24</f>
        <v>54541240864</v>
      </c>
      <c r="E34" s="41">
        <v>20171595200</v>
      </c>
      <c r="F34" s="41">
        <v>3092386900</v>
      </c>
      <c r="G34" s="41">
        <f>SUM(C34:F34)</f>
        <v>191736891205</v>
      </c>
    </row>
    <row r="35" spans="2:7" ht="15">
      <c r="B35" s="22" t="s">
        <v>104</v>
      </c>
      <c r="C35" s="23">
        <v>2405378692406</v>
      </c>
      <c r="D35" s="23">
        <v>450183487219</v>
      </c>
      <c r="E35" s="23">
        <v>220867126045</v>
      </c>
      <c r="F35" s="23">
        <v>69948804055</v>
      </c>
      <c r="G35" s="23">
        <f>SUM(C35:F35)</f>
        <v>3146378109725</v>
      </c>
    </row>
    <row r="36" spans="2:8" ht="15">
      <c r="B36" s="57"/>
      <c r="C36" s="57"/>
      <c r="D36" s="57"/>
      <c r="E36" s="57"/>
      <c r="F36" s="57"/>
      <c r="G36" s="57"/>
      <c r="H36" s="57"/>
    </row>
    <row r="37" spans="2:7" ht="21">
      <c r="B37" s="51" t="s">
        <v>81</v>
      </c>
      <c r="C37" s="52"/>
      <c r="D37" s="52"/>
      <c r="E37" s="52"/>
      <c r="F37" s="52"/>
      <c r="G37" s="53"/>
    </row>
    <row r="38" spans="2:7" ht="15">
      <c r="B38" s="54" t="s">
        <v>15</v>
      </c>
      <c r="C38" s="55"/>
      <c r="D38" s="55"/>
      <c r="E38" s="55"/>
      <c r="F38" s="55"/>
      <c r="G38" s="56"/>
    </row>
    <row r="39" spans="2:9" ht="15">
      <c r="B39" s="40" t="s">
        <v>16</v>
      </c>
      <c r="C39" s="38">
        <v>293453</v>
      </c>
      <c r="D39" s="38">
        <v>145183</v>
      </c>
      <c r="E39" s="38">
        <v>71095</v>
      </c>
      <c r="F39" s="38">
        <v>20121</v>
      </c>
      <c r="G39" s="38">
        <f>SUM(C39:F39)</f>
        <v>529852</v>
      </c>
      <c r="H39" s="9"/>
      <c r="I39" s="9"/>
    </row>
    <row r="40" spans="2:9" ht="15">
      <c r="B40" s="40" t="s">
        <v>17</v>
      </c>
      <c r="C40" s="38">
        <v>1532</v>
      </c>
      <c r="D40" s="13">
        <v>660.6046210000001</v>
      </c>
      <c r="E40" s="38">
        <v>364</v>
      </c>
      <c r="F40" s="13">
        <v>115.230518</v>
      </c>
      <c r="G40" s="13">
        <f>SUM(C40:F40)</f>
        <v>2671.835139</v>
      </c>
      <c r="H40" s="9"/>
      <c r="I40" s="9"/>
    </row>
    <row r="41" spans="1:9" ht="15">
      <c r="A41" s="4"/>
      <c r="B41" s="57"/>
      <c r="C41" s="57"/>
      <c r="D41" s="57"/>
      <c r="E41" s="57"/>
      <c r="F41" s="57"/>
      <c r="G41" s="57"/>
      <c r="H41" s="57"/>
      <c r="I41" s="9"/>
    </row>
    <row r="42" spans="2:9" ht="15">
      <c r="B42" s="62" t="s">
        <v>18</v>
      </c>
      <c r="C42" s="62"/>
      <c r="D42" s="62"/>
      <c r="E42" s="62"/>
      <c r="F42" s="62"/>
      <c r="G42" s="62"/>
      <c r="I42" s="9"/>
    </row>
    <row r="43" spans="2:9" ht="15">
      <c r="B43" s="40" t="s">
        <v>19</v>
      </c>
      <c r="C43" s="38">
        <v>126</v>
      </c>
      <c r="D43" s="38">
        <v>64</v>
      </c>
      <c r="E43" s="38">
        <v>37</v>
      </c>
      <c r="F43" s="38">
        <v>4</v>
      </c>
      <c r="G43" s="38">
        <f>SUM(C43:F43)</f>
        <v>231</v>
      </c>
      <c r="H43" s="9"/>
      <c r="I43" s="9"/>
    </row>
    <row r="44" spans="2:9" ht="15">
      <c r="B44" s="40" t="s">
        <v>20</v>
      </c>
      <c r="C44" s="13">
        <v>1.5</v>
      </c>
      <c r="D44" s="13">
        <v>0.750962</v>
      </c>
      <c r="E44" s="13">
        <v>0.4</v>
      </c>
      <c r="F44" s="13">
        <v>0.065996</v>
      </c>
      <c r="G44" s="13">
        <f>SUM(C44:F44)</f>
        <v>2.716958</v>
      </c>
      <c r="H44" s="9"/>
      <c r="I44" s="9"/>
    </row>
    <row r="45" spans="1:9" ht="15">
      <c r="A45" s="4"/>
      <c r="B45" s="57"/>
      <c r="C45" s="57"/>
      <c r="D45" s="57"/>
      <c r="E45" s="57"/>
      <c r="F45" s="57"/>
      <c r="G45" s="57"/>
      <c r="H45" s="57"/>
      <c r="I45" s="9"/>
    </row>
    <row r="46" spans="2:9" ht="15">
      <c r="B46" s="62" t="s">
        <v>21</v>
      </c>
      <c r="C46" s="62"/>
      <c r="D46" s="62"/>
      <c r="E46" s="62"/>
      <c r="F46" s="62"/>
      <c r="G46" s="62"/>
      <c r="I46" s="9"/>
    </row>
    <row r="47" spans="2:9" ht="15">
      <c r="B47" s="40" t="s">
        <v>22</v>
      </c>
      <c r="C47" s="41">
        <v>105864</v>
      </c>
      <c r="D47" s="41">
        <v>54118</v>
      </c>
      <c r="E47" s="41">
        <v>10996</v>
      </c>
      <c r="F47" s="41">
        <v>11101</v>
      </c>
      <c r="G47" s="41">
        <f>SUM(C47:F47)</f>
        <v>182079</v>
      </c>
      <c r="H47" s="9"/>
      <c r="I47" s="9"/>
    </row>
    <row r="48" spans="2:9" ht="15">
      <c r="B48" s="40" t="s">
        <v>23</v>
      </c>
      <c r="C48" s="41">
        <v>38777</v>
      </c>
      <c r="D48" s="13">
        <v>11723.439426</v>
      </c>
      <c r="E48" s="13">
        <v>4.083201</v>
      </c>
      <c r="F48" s="13">
        <v>1754.96</v>
      </c>
      <c r="G48" s="13">
        <f>SUM(C48:F48)</f>
        <v>52259.482627</v>
      </c>
      <c r="H48" s="9"/>
      <c r="I48" s="9"/>
    </row>
    <row r="49" spans="1:8" ht="15">
      <c r="A49" s="4"/>
      <c r="B49" s="57"/>
      <c r="C49" s="57"/>
      <c r="D49" s="57"/>
      <c r="E49" s="57"/>
      <c r="F49" s="57"/>
      <c r="G49" s="57"/>
      <c r="H49" s="57"/>
    </row>
    <row r="50" spans="2:7" ht="21">
      <c r="B50" s="51" t="s">
        <v>82</v>
      </c>
      <c r="C50" s="52"/>
      <c r="D50" s="52"/>
      <c r="E50" s="52"/>
      <c r="F50" s="52"/>
      <c r="G50" s="53"/>
    </row>
    <row r="51" spans="1:8" ht="15">
      <c r="A51" s="4"/>
      <c r="B51" s="63"/>
      <c r="C51" s="63"/>
      <c r="D51" s="63"/>
      <c r="E51" s="63"/>
      <c r="F51" s="63"/>
      <c r="G51" s="63"/>
      <c r="H51" s="63"/>
    </row>
    <row r="52" spans="2:7" ht="15">
      <c r="B52" s="62" t="s">
        <v>92</v>
      </c>
      <c r="C52" s="62"/>
      <c r="D52" s="62"/>
      <c r="E52" s="62"/>
      <c r="F52" s="62"/>
      <c r="G52" s="62"/>
    </row>
    <row r="53" spans="2:7" ht="15">
      <c r="B53" s="64" t="s">
        <v>24</v>
      </c>
      <c r="C53" s="64"/>
      <c r="D53" s="64"/>
      <c r="E53" s="64"/>
      <c r="F53" s="64"/>
      <c r="G53" s="64"/>
    </row>
    <row r="54" spans="2:7" ht="15">
      <c r="B54" s="40" t="s">
        <v>25</v>
      </c>
      <c r="C54" s="41">
        <v>120603</v>
      </c>
      <c r="D54" s="41">
        <v>6739</v>
      </c>
      <c r="E54" s="41">
        <v>2794</v>
      </c>
      <c r="F54" s="41">
        <v>1141</v>
      </c>
      <c r="G54" s="41">
        <f aca="true" t="shared" si="0" ref="G54:G70">SUM(C54:F54)</f>
        <v>131277</v>
      </c>
    </row>
    <row r="55" spans="2:7" ht="15">
      <c r="B55" s="40" t="s">
        <v>26</v>
      </c>
      <c r="C55" s="41">
        <v>52980</v>
      </c>
      <c r="D55" s="41">
        <v>12301.420393000035</v>
      </c>
      <c r="E55" s="41">
        <v>4076</v>
      </c>
      <c r="F55" s="41">
        <v>1248</v>
      </c>
      <c r="G55" s="41">
        <f t="shared" si="0"/>
        <v>70605.42039300004</v>
      </c>
    </row>
    <row r="56" spans="2:7" ht="15">
      <c r="B56" s="40" t="s">
        <v>27</v>
      </c>
      <c r="C56" s="41">
        <v>10</v>
      </c>
      <c r="D56" s="41">
        <v>42.48112977744976</v>
      </c>
      <c r="E56" s="41">
        <v>27</v>
      </c>
      <c r="F56" s="41">
        <v>20</v>
      </c>
      <c r="G56" s="41">
        <f>AVERAGE(C56:F56)</f>
        <v>24.870282444362438</v>
      </c>
    </row>
    <row r="57" spans="2:7" ht="15">
      <c r="B57" s="40" t="s">
        <v>28</v>
      </c>
      <c r="C57" s="41">
        <v>947681</v>
      </c>
      <c r="D57" s="41">
        <v>209083.23260692696</v>
      </c>
      <c r="E57" s="41">
        <v>76473</v>
      </c>
      <c r="F57" s="41">
        <v>25637</v>
      </c>
      <c r="G57" s="41">
        <f t="shared" si="0"/>
        <v>1258874.232606927</v>
      </c>
    </row>
    <row r="58" spans="2:7" ht="15">
      <c r="B58" s="40" t="s">
        <v>108</v>
      </c>
      <c r="C58" s="41">
        <v>1106019</v>
      </c>
      <c r="D58" s="13">
        <v>288377.8231836313</v>
      </c>
      <c r="E58" s="41">
        <v>86797</v>
      </c>
      <c r="F58" s="41">
        <v>27561</v>
      </c>
      <c r="G58" s="13">
        <f t="shared" si="0"/>
        <v>1508754.8231836313</v>
      </c>
    </row>
    <row r="59" spans="2:7" ht="15">
      <c r="B59" s="65" t="s">
        <v>29</v>
      </c>
      <c r="C59" s="65"/>
      <c r="D59" s="65"/>
      <c r="E59" s="65"/>
      <c r="F59" s="65"/>
      <c r="G59" s="65"/>
    </row>
    <row r="60" spans="2:7" ht="15">
      <c r="B60" s="40" t="s">
        <v>25</v>
      </c>
      <c r="C60" s="24">
        <v>0</v>
      </c>
      <c r="D60" s="18">
        <v>0</v>
      </c>
      <c r="E60" s="24">
        <v>0</v>
      </c>
      <c r="F60" s="24">
        <v>0</v>
      </c>
      <c r="G60" s="41">
        <f t="shared" si="0"/>
        <v>0</v>
      </c>
    </row>
    <row r="61" spans="2:7" ht="15">
      <c r="B61" s="40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f t="shared" si="0"/>
        <v>0</v>
      </c>
    </row>
    <row r="62" spans="2:7" ht="15">
      <c r="B62" s="40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f>AVERAGE(C62:F62)</f>
        <v>0</v>
      </c>
    </row>
    <row r="63" spans="2:7" ht="15">
      <c r="B63" s="40" t="s">
        <v>28</v>
      </c>
      <c r="C63" s="24">
        <v>0</v>
      </c>
      <c r="D63" s="18">
        <v>1</v>
      </c>
      <c r="E63" s="24">
        <v>0</v>
      </c>
      <c r="F63" s="24">
        <v>0</v>
      </c>
      <c r="G63" s="41">
        <f t="shared" si="0"/>
        <v>1</v>
      </c>
    </row>
    <row r="64" spans="2:7" ht="15">
      <c r="B64" s="40" t="s">
        <v>108</v>
      </c>
      <c r="C64" s="24">
        <v>0</v>
      </c>
      <c r="D64" s="13">
        <v>2.116073</v>
      </c>
      <c r="E64" s="24">
        <v>0</v>
      </c>
      <c r="F64" s="24">
        <v>0</v>
      </c>
      <c r="G64" s="14">
        <f t="shared" si="0"/>
        <v>2.116073</v>
      </c>
    </row>
    <row r="65" spans="2:7" ht="15">
      <c r="B65" s="64" t="s">
        <v>31</v>
      </c>
      <c r="C65" s="64"/>
      <c r="D65" s="64"/>
      <c r="E65" s="64"/>
      <c r="F65" s="64"/>
      <c r="G65" s="64"/>
    </row>
    <row r="66" spans="2:7" ht="15">
      <c r="B66" s="40" t="s">
        <v>25</v>
      </c>
      <c r="C66" s="38">
        <v>6143</v>
      </c>
      <c r="D66" s="38">
        <v>3122</v>
      </c>
      <c r="E66" s="38">
        <v>2183</v>
      </c>
      <c r="F66" s="24">
        <v>59</v>
      </c>
      <c r="G66" s="38">
        <f t="shared" si="0"/>
        <v>11507</v>
      </c>
    </row>
    <row r="67" spans="2:7" ht="15">
      <c r="B67" s="40" t="s">
        <v>26</v>
      </c>
      <c r="C67" s="38">
        <v>3686</v>
      </c>
      <c r="D67" s="38">
        <v>3306.938929000001</v>
      </c>
      <c r="E67" s="38">
        <v>1960</v>
      </c>
      <c r="F67" s="24">
        <v>23</v>
      </c>
      <c r="G67" s="38">
        <f t="shared" si="0"/>
        <v>8975.938929</v>
      </c>
    </row>
    <row r="68" spans="2:7" ht="15">
      <c r="B68" s="40" t="s">
        <v>27</v>
      </c>
      <c r="C68" s="38">
        <v>32</v>
      </c>
      <c r="D68" s="38">
        <v>52.884105685279195</v>
      </c>
      <c r="E68" s="38">
        <v>43</v>
      </c>
      <c r="F68" s="24">
        <v>51</v>
      </c>
      <c r="G68" s="38">
        <f>AVERAGE(C68:F68)</f>
        <v>44.7210264213198</v>
      </c>
    </row>
    <row r="69" spans="2:7" ht="15">
      <c r="B69" s="40" t="s">
        <v>28</v>
      </c>
      <c r="C69" s="38">
        <v>133190</v>
      </c>
      <c r="D69" s="38">
        <v>135902.76739307304</v>
      </c>
      <c r="E69" s="38">
        <v>46201</v>
      </c>
      <c r="F69" s="24">
        <v>8423</v>
      </c>
      <c r="G69" s="38">
        <f t="shared" si="0"/>
        <v>323716.76739307307</v>
      </c>
    </row>
    <row r="70" spans="2:7" ht="15">
      <c r="B70" s="40" t="s">
        <v>108</v>
      </c>
      <c r="C70" s="38">
        <v>90147</v>
      </c>
      <c r="D70" s="13">
        <v>96516.36701136875</v>
      </c>
      <c r="E70" s="38">
        <v>27194</v>
      </c>
      <c r="F70" s="24">
        <v>2192</v>
      </c>
      <c r="G70" s="13">
        <f t="shared" si="0"/>
        <v>216049.36701136874</v>
      </c>
    </row>
    <row r="71" spans="2:7" ht="15">
      <c r="B71" s="66" t="s">
        <v>32</v>
      </c>
      <c r="C71" s="67"/>
      <c r="D71" s="67"/>
      <c r="E71" s="67"/>
      <c r="F71" s="67"/>
      <c r="G71" s="68"/>
    </row>
    <row r="72" spans="2:7" ht="15">
      <c r="B72" s="22" t="s">
        <v>25</v>
      </c>
      <c r="C72" s="23">
        <v>126746</v>
      </c>
      <c r="D72" s="23">
        <v>9861</v>
      </c>
      <c r="E72" s="23">
        <v>4977</v>
      </c>
      <c r="F72" s="23">
        <v>1200</v>
      </c>
      <c r="G72" s="23">
        <f>SUM(C72:F72)</f>
        <v>142784</v>
      </c>
    </row>
    <row r="73" spans="2:7" ht="15">
      <c r="B73" s="22" t="s">
        <v>26</v>
      </c>
      <c r="C73" s="23">
        <v>56666</v>
      </c>
      <c r="D73" s="23">
        <v>15608.359322000037</v>
      </c>
      <c r="E73" s="23">
        <v>6036</v>
      </c>
      <c r="F73" s="23">
        <v>1271</v>
      </c>
      <c r="G73" s="26">
        <f>SUM(C73:F73)</f>
        <v>79581.35932200003</v>
      </c>
    </row>
    <row r="74" spans="2:7" ht="15">
      <c r="B74" s="22" t="s">
        <v>27</v>
      </c>
      <c r="C74" s="23">
        <v>21</v>
      </c>
      <c r="D74" s="23">
        <v>31.788411820909648</v>
      </c>
      <c r="E74" s="23">
        <v>34</v>
      </c>
      <c r="F74" s="23">
        <v>22</v>
      </c>
      <c r="G74" s="23">
        <f>AVERAGE(C74:F74)</f>
        <v>27.19710295522741</v>
      </c>
    </row>
    <row r="75" spans="2:7" ht="15">
      <c r="B75" s="22" t="s">
        <v>28</v>
      </c>
      <c r="C75" s="23">
        <v>1080871</v>
      </c>
      <c r="D75" s="23">
        <v>344987</v>
      </c>
      <c r="E75" s="23">
        <v>122674</v>
      </c>
      <c r="F75" s="23">
        <v>34060</v>
      </c>
      <c r="G75" s="23">
        <f>SUM(C75:F75)</f>
        <v>1582592</v>
      </c>
    </row>
    <row r="76" spans="2:7" ht="15">
      <c r="B76" s="22" t="s">
        <v>108</v>
      </c>
      <c r="C76" s="23">
        <v>1196166</v>
      </c>
      <c r="D76" s="26">
        <v>384896.30626800004</v>
      </c>
      <c r="E76" s="23">
        <v>113991</v>
      </c>
      <c r="F76" s="23">
        <v>29753</v>
      </c>
      <c r="G76" s="26">
        <f>SUM(C76:F76)</f>
        <v>1724806.306268</v>
      </c>
    </row>
    <row r="77" spans="1:8" ht="15">
      <c r="A77" s="4"/>
      <c r="B77" s="57"/>
      <c r="C77" s="57"/>
      <c r="D77" s="57"/>
      <c r="E77" s="57"/>
      <c r="F77" s="57"/>
      <c r="G77" s="57"/>
      <c r="H77" s="57"/>
    </row>
    <row r="78" spans="2:7" ht="15">
      <c r="B78" s="54" t="s">
        <v>30</v>
      </c>
      <c r="C78" s="55"/>
      <c r="D78" s="55"/>
      <c r="E78" s="55"/>
      <c r="F78" s="55"/>
      <c r="G78" s="56"/>
    </row>
    <row r="79" spans="2:7" ht="15">
      <c r="B79" s="69" t="s">
        <v>24</v>
      </c>
      <c r="C79" s="70"/>
      <c r="D79" s="70"/>
      <c r="E79" s="70"/>
      <c r="F79" s="70"/>
      <c r="G79" s="71"/>
    </row>
    <row r="80" spans="2:7" ht="15">
      <c r="B80" s="40" t="s">
        <v>25</v>
      </c>
      <c r="C80" s="24">
        <v>1</v>
      </c>
      <c r="D80" s="24">
        <v>0</v>
      </c>
      <c r="E80" s="24">
        <v>0</v>
      </c>
      <c r="F80" s="24" t="s">
        <v>110</v>
      </c>
      <c r="G80" s="24">
        <f>SUM(C80:F80)</f>
        <v>1</v>
      </c>
    </row>
    <row r="81" spans="2:7" ht="15">
      <c r="B81" s="40" t="s">
        <v>26</v>
      </c>
      <c r="C81" s="30">
        <v>73</v>
      </c>
      <c r="D81" s="30">
        <v>0</v>
      </c>
      <c r="E81" s="24">
        <v>0</v>
      </c>
      <c r="F81" s="30" t="s">
        <v>110</v>
      </c>
      <c r="G81" s="30">
        <f>SUM(C81:F81)</f>
        <v>73</v>
      </c>
    </row>
    <row r="82" spans="2:7" ht="15">
      <c r="B82" s="40" t="s">
        <v>27</v>
      </c>
      <c r="C82" s="30">
        <v>360</v>
      </c>
      <c r="D82" s="30">
        <v>0</v>
      </c>
      <c r="E82" s="24">
        <v>0</v>
      </c>
      <c r="F82" s="30" t="s">
        <v>110</v>
      </c>
      <c r="G82" s="30">
        <f>AVERAGE(C82:F82)</f>
        <v>120</v>
      </c>
    </row>
    <row r="83" spans="2:7" ht="15">
      <c r="B83" s="40" t="s">
        <v>28</v>
      </c>
      <c r="C83" s="30">
        <v>1099</v>
      </c>
      <c r="D83" s="30">
        <v>148</v>
      </c>
      <c r="E83" s="30">
        <v>7</v>
      </c>
      <c r="F83" s="30">
        <v>1</v>
      </c>
      <c r="G83" s="30">
        <f>SUM(C83:F83)</f>
        <v>1255</v>
      </c>
    </row>
    <row r="84" spans="2:7" ht="15">
      <c r="B84" s="40" t="s">
        <v>108</v>
      </c>
      <c r="C84" s="30">
        <v>21603</v>
      </c>
      <c r="D84" s="13">
        <v>1831.20381</v>
      </c>
      <c r="E84" s="30">
        <v>89</v>
      </c>
      <c r="F84" s="13">
        <v>15.62156872</v>
      </c>
      <c r="G84" s="13">
        <f>SUM(C84:F84)</f>
        <v>23538.825378719997</v>
      </c>
    </row>
    <row r="85" spans="2:7" ht="15">
      <c r="B85" s="69" t="s">
        <v>29</v>
      </c>
      <c r="C85" s="70"/>
      <c r="D85" s="70"/>
      <c r="E85" s="70"/>
      <c r="F85" s="70"/>
      <c r="G85" s="71"/>
    </row>
    <row r="86" spans="2:7" ht="15">
      <c r="B86" s="40" t="s">
        <v>25</v>
      </c>
      <c r="C86" s="24">
        <v>0</v>
      </c>
      <c r="D86" s="24">
        <v>0</v>
      </c>
      <c r="E86" s="24">
        <v>0</v>
      </c>
      <c r="F86" s="24" t="s">
        <v>110</v>
      </c>
      <c r="G86" s="38">
        <f>SUM(C86:F86)</f>
        <v>0</v>
      </c>
    </row>
    <row r="87" spans="2:7" ht="15">
      <c r="B87" s="40" t="s">
        <v>26</v>
      </c>
      <c r="C87" s="24">
        <v>0</v>
      </c>
      <c r="D87" s="24">
        <v>0</v>
      </c>
      <c r="E87" s="24">
        <v>0</v>
      </c>
      <c r="F87" s="24" t="s">
        <v>110</v>
      </c>
      <c r="G87" s="38">
        <f>SUM(C87:F87)</f>
        <v>0</v>
      </c>
    </row>
    <row r="88" spans="2:7" ht="15">
      <c r="B88" s="40" t="s">
        <v>27</v>
      </c>
      <c r="C88" s="24">
        <v>0</v>
      </c>
      <c r="D88" s="24">
        <v>0</v>
      </c>
      <c r="E88" s="24">
        <v>0</v>
      </c>
      <c r="F88" s="24" t="s">
        <v>110</v>
      </c>
      <c r="G88" s="38">
        <f>AVERAGE(C88:F88)</f>
        <v>0</v>
      </c>
    </row>
    <row r="89" spans="2:7" ht="15">
      <c r="B89" s="40" t="s">
        <v>28</v>
      </c>
      <c r="C89" s="24">
        <v>0</v>
      </c>
      <c r="D89" s="24">
        <v>0</v>
      </c>
      <c r="E89" s="24">
        <v>0</v>
      </c>
      <c r="F89" s="24" t="s">
        <v>110</v>
      </c>
      <c r="G89" s="38">
        <f>SUM(C89:F89)</f>
        <v>0</v>
      </c>
    </row>
    <row r="90" spans="2:7" ht="15">
      <c r="B90" s="40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8">
        <f>SUM(C90:F90)</f>
        <v>0</v>
      </c>
    </row>
    <row r="91" spans="2:7" ht="15">
      <c r="B91" s="69" t="s">
        <v>31</v>
      </c>
      <c r="C91" s="70"/>
      <c r="D91" s="70"/>
      <c r="E91" s="70"/>
      <c r="F91" s="70"/>
      <c r="G91" s="71"/>
    </row>
    <row r="92" spans="2:7" ht="15">
      <c r="B92" s="40" t="s">
        <v>25</v>
      </c>
      <c r="C92" s="40">
        <v>0</v>
      </c>
      <c r="D92" s="24">
        <v>0</v>
      </c>
      <c r="E92" s="24">
        <v>0</v>
      </c>
      <c r="F92" s="24" t="s">
        <v>110</v>
      </c>
      <c r="G92" s="38">
        <f>SUM(C92:F92)</f>
        <v>0</v>
      </c>
    </row>
    <row r="93" spans="2:7" ht="15">
      <c r="B93" s="40" t="s">
        <v>26</v>
      </c>
      <c r="C93" s="37">
        <v>0</v>
      </c>
      <c r="D93" s="24">
        <v>0</v>
      </c>
      <c r="E93" s="24">
        <v>0</v>
      </c>
      <c r="F93" s="24" t="s">
        <v>110</v>
      </c>
      <c r="G93" s="38">
        <f>SUM(C93:F93)</f>
        <v>0</v>
      </c>
    </row>
    <row r="94" spans="2:7" ht="15">
      <c r="B94" s="40" t="s">
        <v>27</v>
      </c>
      <c r="C94" s="43">
        <v>0</v>
      </c>
      <c r="D94" s="24">
        <v>0</v>
      </c>
      <c r="E94" s="24">
        <v>0</v>
      </c>
      <c r="F94" s="24" t="s">
        <v>110</v>
      </c>
      <c r="G94" s="38">
        <f>AVERAGE(C94:F94)</f>
        <v>0</v>
      </c>
    </row>
    <row r="95" spans="2:7" ht="15">
      <c r="B95" s="40" t="s">
        <v>28</v>
      </c>
      <c r="C95" s="43">
        <v>15</v>
      </c>
      <c r="D95" s="24">
        <v>0</v>
      </c>
      <c r="E95" s="24">
        <v>0</v>
      </c>
      <c r="F95" s="24" t="s">
        <v>110</v>
      </c>
      <c r="G95" s="38">
        <f>SUM(C95:F95)</f>
        <v>15</v>
      </c>
    </row>
    <row r="96" spans="2:7" ht="15">
      <c r="B96" s="40" t="s">
        <v>108</v>
      </c>
      <c r="C96" s="44">
        <v>216</v>
      </c>
      <c r="D96" s="24">
        <v>0</v>
      </c>
      <c r="E96" s="24">
        <v>0</v>
      </c>
      <c r="F96" s="24" t="s">
        <v>110</v>
      </c>
      <c r="G96" s="44">
        <f>SUM(C96:F96)</f>
        <v>216</v>
      </c>
    </row>
    <row r="97" spans="2:7" ht="15">
      <c r="B97" s="66" t="s">
        <v>91</v>
      </c>
      <c r="C97" s="67"/>
      <c r="D97" s="67"/>
      <c r="E97" s="67"/>
      <c r="F97" s="67"/>
      <c r="G97" s="68"/>
    </row>
    <row r="98" spans="2:7" ht="15">
      <c r="B98" s="22" t="s">
        <v>25</v>
      </c>
      <c r="C98" s="23">
        <v>1</v>
      </c>
      <c r="D98" s="22">
        <v>0</v>
      </c>
      <c r="E98" s="23">
        <v>0</v>
      </c>
      <c r="F98" s="25" t="s">
        <v>110</v>
      </c>
      <c r="G98" s="23">
        <f>SUM(C98:F98)</f>
        <v>1</v>
      </c>
    </row>
    <row r="99" spans="2:7" ht="15">
      <c r="B99" s="22" t="s">
        <v>26</v>
      </c>
      <c r="C99" s="23">
        <v>73</v>
      </c>
      <c r="D99" s="22">
        <v>0</v>
      </c>
      <c r="E99" s="23">
        <v>0</v>
      </c>
      <c r="F99" s="25" t="s">
        <v>110</v>
      </c>
      <c r="G99" s="26">
        <f>SUM(C99:F99)</f>
        <v>73</v>
      </c>
    </row>
    <row r="100" spans="2:7" ht="15">
      <c r="B100" s="22" t="s">
        <v>27</v>
      </c>
      <c r="C100" s="23">
        <v>360</v>
      </c>
      <c r="D100" s="22">
        <v>0</v>
      </c>
      <c r="E100" s="23">
        <v>0</v>
      </c>
      <c r="F100" s="25" t="s">
        <v>110</v>
      </c>
      <c r="G100" s="23">
        <f>AVERAGE(C100:F100)</f>
        <v>120</v>
      </c>
    </row>
    <row r="101" spans="2:7" ht="15">
      <c r="B101" s="22" t="s">
        <v>28</v>
      </c>
      <c r="C101" s="23">
        <v>1114</v>
      </c>
      <c r="D101" s="22">
        <v>148</v>
      </c>
      <c r="E101" s="22">
        <v>7</v>
      </c>
      <c r="F101" s="34">
        <v>1</v>
      </c>
      <c r="G101" s="23">
        <f>SUM(C101:F101)</f>
        <v>1270</v>
      </c>
    </row>
    <row r="102" spans="2:7" ht="15">
      <c r="B102" s="22" t="s">
        <v>108</v>
      </c>
      <c r="C102" s="23">
        <v>21819</v>
      </c>
      <c r="D102" s="26">
        <v>1831.20381</v>
      </c>
      <c r="E102" s="22">
        <v>89</v>
      </c>
      <c r="F102" s="26">
        <v>15.62156872</v>
      </c>
      <c r="G102" s="26">
        <f>SUM(C102:F102)</f>
        <v>23754.825378719997</v>
      </c>
    </row>
    <row r="103" spans="1:8" ht="15">
      <c r="A103" s="4"/>
      <c r="B103" s="57"/>
      <c r="C103" s="57"/>
      <c r="D103" s="57"/>
      <c r="E103" s="57"/>
      <c r="F103" s="57"/>
      <c r="G103" s="57"/>
      <c r="H103" s="57"/>
    </row>
    <row r="104" spans="2:7" ht="15">
      <c r="B104" s="62" t="s">
        <v>41</v>
      </c>
      <c r="C104" s="62"/>
      <c r="D104" s="62"/>
      <c r="E104" s="62"/>
      <c r="F104" s="62"/>
      <c r="G104" s="62"/>
    </row>
    <row r="105" spans="2:7" ht="15">
      <c r="B105" s="64" t="s">
        <v>40</v>
      </c>
      <c r="C105" s="64"/>
      <c r="D105" s="64"/>
      <c r="E105" s="64"/>
      <c r="F105" s="64"/>
      <c r="G105" s="64"/>
    </row>
    <row r="106" spans="2:7" ht="15">
      <c r="B106" s="40" t="s">
        <v>37</v>
      </c>
      <c r="C106" s="14">
        <v>2.05</v>
      </c>
      <c r="D106" s="17">
        <v>2.7520652173912876</v>
      </c>
      <c r="E106" s="17">
        <v>2.66</v>
      </c>
      <c r="F106" s="17">
        <v>2.4</v>
      </c>
      <c r="G106" s="17">
        <f>AVERAGE(C106:F106)</f>
        <v>2.465516304347822</v>
      </c>
    </row>
    <row r="107" spans="2:7" ht="15">
      <c r="B107" s="40" t="s">
        <v>38</v>
      </c>
      <c r="C107" s="14">
        <v>2.05</v>
      </c>
      <c r="D107" s="17">
        <v>2.5899455930359236</v>
      </c>
      <c r="E107" s="40">
        <v>2.49</v>
      </c>
      <c r="F107" s="17">
        <v>2.4</v>
      </c>
      <c r="G107" s="17">
        <f>AVERAGE(C107:F107)</f>
        <v>2.382486398258981</v>
      </c>
    </row>
    <row r="108" spans="2:7" ht="15">
      <c r="B108" s="40" t="s">
        <v>39</v>
      </c>
      <c r="C108" s="14">
        <v>2.05</v>
      </c>
      <c r="D108" s="17">
        <v>2.494582338902185</v>
      </c>
      <c r="E108" s="40">
        <v>2.35</v>
      </c>
      <c r="F108" s="17">
        <v>2.4</v>
      </c>
      <c r="G108" s="17">
        <f>AVERAGE(C108:F108)</f>
        <v>2.323645584725546</v>
      </c>
    </row>
    <row r="109" spans="2:7" ht="15">
      <c r="B109" s="64" t="s">
        <v>85</v>
      </c>
      <c r="C109" s="64"/>
      <c r="D109" s="64"/>
      <c r="E109" s="64"/>
      <c r="F109" s="64"/>
      <c r="G109" s="64"/>
    </row>
    <row r="110" spans="2:7" ht="15">
      <c r="B110" s="40" t="s">
        <v>37</v>
      </c>
      <c r="C110" s="14">
        <v>0.99</v>
      </c>
      <c r="D110" s="17">
        <v>1.855</v>
      </c>
      <c r="E110" s="40">
        <v>1.73</v>
      </c>
      <c r="F110" s="17">
        <v>1.86</v>
      </c>
      <c r="G110" s="17">
        <f>AVERAGE(C110:F110)</f>
        <v>1.60875</v>
      </c>
    </row>
    <row r="111" spans="2:7" ht="15">
      <c r="B111" s="40" t="s">
        <v>38</v>
      </c>
      <c r="C111" s="14">
        <v>1.79</v>
      </c>
      <c r="D111" s="17">
        <v>1.8557142857142868</v>
      </c>
      <c r="E111" s="40">
        <v>1.67</v>
      </c>
      <c r="F111" s="17">
        <v>1.86</v>
      </c>
      <c r="G111" s="17">
        <f>AVERAGE(C111:F111)</f>
        <v>1.7939285714285718</v>
      </c>
    </row>
    <row r="112" spans="2:7" ht="15">
      <c r="B112" s="40" t="s">
        <v>39</v>
      </c>
      <c r="C112" s="14">
        <v>1.79</v>
      </c>
      <c r="D112" s="17">
        <v>1.8546078431372526</v>
      </c>
      <c r="E112" s="17">
        <v>1.64</v>
      </c>
      <c r="F112" s="17">
        <v>1.86</v>
      </c>
      <c r="G112" s="17">
        <f>AVERAGE(C112:F112)</f>
        <v>1.7861519607843133</v>
      </c>
    </row>
    <row r="113" spans="1:9" ht="15">
      <c r="A113" s="4"/>
      <c r="B113" s="57"/>
      <c r="C113" s="57"/>
      <c r="D113" s="57"/>
      <c r="E113" s="57"/>
      <c r="F113" s="57"/>
      <c r="G113" s="57"/>
      <c r="H113" s="57"/>
      <c r="I113" s="57"/>
    </row>
    <row r="114" spans="2:7" ht="15">
      <c r="B114" s="64" t="s">
        <v>42</v>
      </c>
      <c r="C114" s="64"/>
      <c r="D114" s="64"/>
      <c r="E114" s="64"/>
      <c r="F114" s="64"/>
      <c r="G114" s="64"/>
    </row>
    <row r="115" spans="2:7" ht="15">
      <c r="B115" s="40" t="s">
        <v>37</v>
      </c>
      <c r="C115" s="14">
        <v>0.99</v>
      </c>
      <c r="D115" s="17">
        <v>1.8148255813953473</v>
      </c>
      <c r="E115" s="17">
        <v>1.65</v>
      </c>
      <c r="F115" s="17">
        <v>1.65</v>
      </c>
      <c r="G115" s="17">
        <f>AVERAGE(C115:F115)</f>
        <v>1.526206395348837</v>
      </c>
    </row>
    <row r="116" spans="2:7" ht="15">
      <c r="B116" s="40" t="s">
        <v>38</v>
      </c>
      <c r="C116" s="14">
        <v>0.99</v>
      </c>
      <c r="D116" s="17">
        <v>1.8152888888888872</v>
      </c>
      <c r="E116" s="40">
        <v>1.72</v>
      </c>
      <c r="F116" s="17">
        <v>1.69</v>
      </c>
      <c r="G116" s="17">
        <f>AVERAGE(C116:F116)</f>
        <v>1.5538222222222218</v>
      </c>
    </row>
    <row r="117" spans="2:7" ht="15">
      <c r="B117" s="40" t="s">
        <v>39</v>
      </c>
      <c r="C117" s="14">
        <v>0.99</v>
      </c>
      <c r="D117" s="17">
        <v>1.8156089193825127</v>
      </c>
      <c r="E117" s="40">
        <v>1.74</v>
      </c>
      <c r="F117" s="17">
        <v>1.81</v>
      </c>
      <c r="G117" s="17">
        <f>AVERAGE(C117:F117)</f>
        <v>1.5889022298456283</v>
      </c>
    </row>
    <row r="118" spans="2:7" ht="15">
      <c r="B118" s="69" t="s">
        <v>86</v>
      </c>
      <c r="C118" s="70"/>
      <c r="D118" s="70"/>
      <c r="E118" s="70"/>
      <c r="F118" s="70"/>
      <c r="G118" s="71"/>
    </row>
    <row r="119" spans="2:7" ht="15">
      <c r="B119" s="40" t="s">
        <v>37</v>
      </c>
      <c r="C119" s="14">
        <v>0.69</v>
      </c>
      <c r="D119" s="17">
        <v>1.81</v>
      </c>
      <c r="E119" s="40">
        <v>0</v>
      </c>
      <c r="F119" s="17">
        <v>0.79</v>
      </c>
      <c r="G119" s="17">
        <f>AVERAGE(C119:F119)</f>
        <v>0.8225</v>
      </c>
    </row>
    <row r="120" spans="2:7" ht="15">
      <c r="B120" s="40" t="s">
        <v>38</v>
      </c>
      <c r="C120" s="14">
        <v>0.98</v>
      </c>
      <c r="D120" s="17">
        <v>1.81</v>
      </c>
      <c r="E120" s="40">
        <v>0</v>
      </c>
      <c r="F120" s="17">
        <v>1.69</v>
      </c>
      <c r="G120" s="17">
        <f>AVERAGE(C120:F120)</f>
        <v>1.12</v>
      </c>
    </row>
    <row r="121" spans="2:7" ht="15">
      <c r="B121" s="40" t="s">
        <v>39</v>
      </c>
      <c r="C121" s="14">
        <v>0.98</v>
      </c>
      <c r="D121" s="17">
        <v>1.8133333333333335</v>
      </c>
      <c r="E121" s="17">
        <v>1.45</v>
      </c>
      <c r="F121" s="17">
        <v>1.81</v>
      </c>
      <c r="G121" s="17">
        <f>AVERAGE(C121:F121)</f>
        <v>1.5133333333333332</v>
      </c>
    </row>
    <row r="122" spans="1:8" ht="15">
      <c r="A122" s="4"/>
      <c r="B122" s="57"/>
      <c r="C122" s="57"/>
      <c r="D122" s="57"/>
      <c r="E122" s="57"/>
      <c r="F122" s="57"/>
      <c r="G122" s="57"/>
      <c r="H122" s="57"/>
    </row>
    <row r="123" spans="2:7" ht="15">
      <c r="B123" s="54" t="s">
        <v>43</v>
      </c>
      <c r="C123" s="55"/>
      <c r="D123" s="55"/>
      <c r="E123" s="55"/>
      <c r="F123" s="55"/>
      <c r="G123" s="56"/>
    </row>
    <row r="124" spans="2:8" ht="15">
      <c r="B124" s="2" t="s">
        <v>105</v>
      </c>
      <c r="C124" s="33">
        <v>5.65</v>
      </c>
      <c r="D124" s="32">
        <v>0</v>
      </c>
      <c r="E124" s="32">
        <v>0</v>
      </c>
      <c r="F124" s="24" t="s">
        <v>110</v>
      </c>
      <c r="G124" s="14">
        <f>AVERAGE(C124:F124)</f>
        <v>1.8833333333333335</v>
      </c>
      <c r="H124" s="3"/>
    </row>
    <row r="125" spans="2:7" ht="15">
      <c r="B125" s="54" t="s">
        <v>111</v>
      </c>
      <c r="C125" s="55"/>
      <c r="D125" s="55"/>
      <c r="E125" s="55"/>
      <c r="F125" s="55"/>
      <c r="G125" s="56"/>
    </row>
    <row r="126" spans="2:7" ht="15">
      <c r="B126" s="5" t="s">
        <v>106</v>
      </c>
      <c r="C126" s="33">
        <v>1.97</v>
      </c>
      <c r="D126" s="14">
        <v>2.17</v>
      </c>
      <c r="E126" s="14">
        <v>2.284457</v>
      </c>
      <c r="F126" s="15">
        <v>2.34</v>
      </c>
      <c r="G126" s="14">
        <f>AVERAGE(C126:F126)</f>
        <v>2.19111425</v>
      </c>
    </row>
    <row r="127" spans="1:8" ht="15">
      <c r="A127" s="4"/>
      <c r="B127" s="72"/>
      <c r="C127" s="72"/>
      <c r="D127" s="72"/>
      <c r="E127" s="72"/>
      <c r="F127" s="72"/>
      <c r="G127" s="72"/>
      <c r="H127" s="72"/>
    </row>
    <row r="128" spans="2:7" ht="15">
      <c r="B128" s="62" t="s">
        <v>44</v>
      </c>
      <c r="C128" s="62"/>
      <c r="D128" s="62"/>
      <c r="E128" s="62"/>
      <c r="F128" s="62"/>
      <c r="G128" s="62"/>
    </row>
    <row r="129" spans="2:7" ht="15">
      <c r="B129" s="40" t="s">
        <v>45</v>
      </c>
      <c r="C129" s="38">
        <v>359254</v>
      </c>
      <c r="D129" s="41">
        <v>38330</v>
      </c>
      <c r="E129" s="38">
        <v>8562</v>
      </c>
      <c r="F129" s="40">
        <v>341</v>
      </c>
      <c r="G129" s="38">
        <f>SUM(C129:F129)</f>
        <v>406487</v>
      </c>
    </row>
    <row r="130" spans="2:7" ht="15">
      <c r="B130" s="40" t="s">
        <v>46</v>
      </c>
      <c r="C130" s="42">
        <v>189109</v>
      </c>
      <c r="D130" s="13">
        <v>4985.16753</v>
      </c>
      <c r="E130" s="38">
        <v>1143</v>
      </c>
      <c r="F130" s="40">
        <v>44</v>
      </c>
      <c r="G130" s="13">
        <f>SUM(C130:F130)</f>
        <v>195281.16753</v>
      </c>
    </row>
    <row r="131" spans="1:8" ht="15">
      <c r="A131" s="4"/>
      <c r="B131" s="57"/>
      <c r="C131" s="57"/>
      <c r="D131" s="57"/>
      <c r="E131" s="57"/>
      <c r="F131" s="57"/>
      <c r="G131" s="57"/>
      <c r="H131" s="57"/>
    </row>
    <row r="132" spans="2:7" ht="15">
      <c r="B132" s="62" t="s">
        <v>47</v>
      </c>
      <c r="C132" s="62"/>
      <c r="D132" s="62"/>
      <c r="E132" s="62"/>
      <c r="F132" s="62"/>
      <c r="G132" s="62"/>
    </row>
    <row r="133" spans="2:7" ht="15">
      <c r="B133" s="40" t="s">
        <v>48</v>
      </c>
      <c r="C133" s="42">
        <v>574047</v>
      </c>
      <c r="D133" s="41">
        <v>310848</v>
      </c>
      <c r="E133" s="41">
        <v>150365</v>
      </c>
      <c r="F133" s="41">
        <v>436741</v>
      </c>
      <c r="G133" s="38">
        <f>SUM(C133:F133)</f>
        <v>1472001</v>
      </c>
    </row>
    <row r="134" spans="1:8" ht="15">
      <c r="A134" s="4"/>
      <c r="B134" s="57"/>
      <c r="C134" s="57"/>
      <c r="D134" s="57"/>
      <c r="E134" s="57"/>
      <c r="F134" s="57"/>
      <c r="G134" s="57"/>
      <c r="H134" s="57"/>
    </row>
    <row r="135" spans="2:7" ht="21">
      <c r="B135" s="73" t="s">
        <v>88</v>
      </c>
      <c r="C135" s="73"/>
      <c r="D135" s="73"/>
      <c r="E135" s="73"/>
      <c r="F135" s="73"/>
      <c r="G135" s="73"/>
    </row>
    <row r="136" spans="2:7" ht="15">
      <c r="B136" s="62" t="s">
        <v>49</v>
      </c>
      <c r="C136" s="62"/>
      <c r="D136" s="62"/>
      <c r="E136" s="62"/>
      <c r="F136" s="62"/>
      <c r="G136" s="62"/>
    </row>
    <row r="137" spans="2:9" ht="15">
      <c r="B137" s="40" t="s">
        <v>50</v>
      </c>
      <c r="C137" s="38">
        <v>68865</v>
      </c>
      <c r="D137" s="38">
        <v>7387</v>
      </c>
      <c r="E137" s="38">
        <v>0</v>
      </c>
      <c r="F137" s="38">
        <v>10497</v>
      </c>
      <c r="G137" s="41">
        <f>SUM(C137:F137)</f>
        <v>86749</v>
      </c>
      <c r="H137" s="9"/>
      <c r="I137" s="9"/>
    </row>
    <row r="138" spans="2:9" ht="15">
      <c r="B138" s="40" t="s">
        <v>51</v>
      </c>
      <c r="C138" s="38">
        <v>2116</v>
      </c>
      <c r="D138" s="38">
        <v>3008</v>
      </c>
      <c r="E138" s="38">
        <v>10</v>
      </c>
      <c r="F138" s="38">
        <v>805</v>
      </c>
      <c r="G138" s="41">
        <f>SUM(C138:F138)</f>
        <v>5939</v>
      </c>
      <c r="H138" s="9"/>
      <c r="I138" s="9"/>
    </row>
    <row r="139" spans="1:9" ht="15">
      <c r="A139" s="4"/>
      <c r="B139" s="57"/>
      <c r="C139" s="57"/>
      <c r="D139" s="57"/>
      <c r="E139" s="57"/>
      <c r="F139" s="57"/>
      <c r="G139" s="57"/>
      <c r="H139" s="57"/>
      <c r="I139" s="9"/>
    </row>
    <row r="140" spans="2:9" ht="15">
      <c r="B140" s="54" t="s">
        <v>52</v>
      </c>
      <c r="C140" s="55"/>
      <c r="D140" s="55"/>
      <c r="E140" s="55"/>
      <c r="F140" s="55"/>
      <c r="G140" s="56"/>
      <c r="I140" s="9"/>
    </row>
    <row r="141" spans="2:9" ht="15">
      <c r="B141" s="40" t="s">
        <v>53</v>
      </c>
      <c r="C141" s="38">
        <v>0</v>
      </c>
      <c r="D141" s="41">
        <v>0</v>
      </c>
      <c r="E141" s="38">
        <v>32443</v>
      </c>
      <c r="F141" s="24" t="s">
        <v>110</v>
      </c>
      <c r="G141" s="41">
        <f>SUM(C141:F141)</f>
        <v>32443</v>
      </c>
      <c r="H141" s="9"/>
      <c r="I141" s="9"/>
    </row>
    <row r="142" spans="1:8" ht="15">
      <c r="A142" s="4"/>
      <c r="B142" s="57"/>
      <c r="C142" s="57"/>
      <c r="D142" s="57"/>
      <c r="E142" s="57"/>
      <c r="F142" s="57"/>
      <c r="G142" s="57"/>
      <c r="H142" s="57"/>
    </row>
    <row r="143" spans="2:7" ht="21">
      <c r="B143" s="51" t="s">
        <v>89</v>
      </c>
      <c r="C143" s="52"/>
      <c r="D143" s="52"/>
      <c r="E143" s="52"/>
      <c r="F143" s="52"/>
      <c r="G143" s="53"/>
    </row>
    <row r="144" spans="2:7" ht="15">
      <c r="B144" s="54" t="s">
        <v>83</v>
      </c>
      <c r="C144" s="55"/>
      <c r="D144" s="55"/>
      <c r="E144" s="55"/>
      <c r="F144" s="55"/>
      <c r="G144" s="56"/>
    </row>
    <row r="145" spans="1:8" ht="15">
      <c r="A145" s="4"/>
      <c r="B145" s="74"/>
      <c r="C145" s="74"/>
      <c r="D145" s="74"/>
      <c r="E145" s="74"/>
      <c r="F145" s="74"/>
      <c r="G145" s="74"/>
      <c r="H145" s="74"/>
    </row>
    <row r="146" spans="2:7" ht="15">
      <c r="B146" s="65" t="s">
        <v>54</v>
      </c>
      <c r="C146" s="65"/>
      <c r="D146" s="65"/>
      <c r="E146" s="65"/>
      <c r="F146" s="65"/>
      <c r="G146" s="65"/>
    </row>
    <row r="147" spans="2:7" ht="15">
      <c r="B147" s="40" t="s">
        <v>55</v>
      </c>
      <c r="C147" s="38">
        <v>130</v>
      </c>
      <c r="D147" s="41">
        <v>2913.68875974026</v>
      </c>
      <c r="E147" s="35">
        <v>0</v>
      </c>
      <c r="F147" s="38">
        <v>277</v>
      </c>
      <c r="G147" s="38">
        <f>SUM(C147:F147)</f>
        <v>3320.68875974026</v>
      </c>
    </row>
    <row r="148" spans="2:7" ht="15">
      <c r="B148" s="40" t="s">
        <v>56</v>
      </c>
      <c r="C148" s="13">
        <v>2.7</v>
      </c>
      <c r="D148" s="13">
        <v>4.737</v>
      </c>
      <c r="E148" s="35">
        <v>0</v>
      </c>
      <c r="F148" s="13">
        <v>6.15496</v>
      </c>
      <c r="G148" s="13">
        <f>SUM(C148:F148)</f>
        <v>13.59196</v>
      </c>
    </row>
    <row r="149" spans="1:8" ht="15">
      <c r="A149" s="4"/>
      <c r="B149" s="57"/>
      <c r="C149" s="57"/>
      <c r="D149" s="57"/>
      <c r="E149" s="57"/>
      <c r="F149" s="57"/>
      <c r="G149" s="57"/>
      <c r="H149" s="57"/>
    </row>
    <row r="150" spans="2:7" ht="15">
      <c r="B150" s="65" t="s">
        <v>57</v>
      </c>
      <c r="C150" s="65"/>
      <c r="D150" s="65"/>
      <c r="E150" s="65"/>
      <c r="F150" s="65"/>
      <c r="G150" s="65"/>
    </row>
    <row r="151" spans="2:8" ht="15">
      <c r="B151" s="40" t="s">
        <v>58</v>
      </c>
      <c r="C151" s="35">
        <v>0</v>
      </c>
      <c r="D151" s="13">
        <v>26.22222222222222</v>
      </c>
      <c r="E151" s="35">
        <v>141</v>
      </c>
      <c r="F151" s="35">
        <v>0</v>
      </c>
      <c r="G151" s="38">
        <f>SUM(C151:F151)</f>
        <v>167.22222222222223</v>
      </c>
      <c r="H151" s="27"/>
    </row>
    <row r="152" spans="2:8" ht="15">
      <c r="B152" s="40" t="s">
        <v>59</v>
      </c>
      <c r="C152" s="35">
        <v>0</v>
      </c>
      <c r="D152" s="13">
        <v>1.31</v>
      </c>
      <c r="E152" s="13">
        <v>3.243</v>
      </c>
      <c r="F152" s="35">
        <v>0</v>
      </c>
      <c r="G152" s="13">
        <f>SUM(C152:F152)</f>
        <v>4.553</v>
      </c>
      <c r="H152" s="27"/>
    </row>
    <row r="153" spans="1:8" ht="15">
      <c r="A153" s="4"/>
      <c r="B153" s="57"/>
      <c r="C153" s="57"/>
      <c r="D153" s="57"/>
      <c r="E153" s="57"/>
      <c r="F153" s="57"/>
      <c r="G153" s="57"/>
      <c r="H153" s="57"/>
    </row>
    <row r="154" spans="2:7" ht="15">
      <c r="B154" s="65" t="s">
        <v>62</v>
      </c>
      <c r="C154" s="65"/>
      <c r="D154" s="65"/>
      <c r="E154" s="65"/>
      <c r="F154" s="65"/>
      <c r="G154" s="65"/>
    </row>
    <row r="155" spans="2:8" ht="15">
      <c r="B155" s="40" t="s">
        <v>60</v>
      </c>
      <c r="C155" s="35">
        <v>0</v>
      </c>
      <c r="D155" s="41">
        <v>202.5</v>
      </c>
      <c r="E155" s="35">
        <v>0</v>
      </c>
      <c r="F155" s="35">
        <v>24</v>
      </c>
      <c r="G155" s="38">
        <f>SUM(C155:F155)</f>
        <v>226.5</v>
      </c>
      <c r="H155" s="27"/>
    </row>
    <row r="156" spans="2:8" ht="15">
      <c r="B156" s="40" t="s">
        <v>61</v>
      </c>
      <c r="C156" s="35">
        <v>0</v>
      </c>
      <c r="D156" s="13">
        <v>1.91</v>
      </c>
      <c r="E156" s="35">
        <v>0</v>
      </c>
      <c r="F156" s="13">
        <v>0.11604</v>
      </c>
      <c r="G156" s="13">
        <f>SUM(C156:F156)</f>
        <v>2.02604</v>
      </c>
      <c r="H156" s="27"/>
    </row>
    <row r="157" spans="1:8" ht="15">
      <c r="A157" s="4"/>
      <c r="B157" s="57"/>
      <c r="C157" s="57"/>
      <c r="D157" s="57"/>
      <c r="E157" s="57"/>
      <c r="F157" s="57"/>
      <c r="G157" s="57"/>
      <c r="H157" s="57"/>
    </row>
    <row r="158" spans="2:7" ht="15">
      <c r="B158" s="65" t="s">
        <v>74</v>
      </c>
      <c r="C158" s="65"/>
      <c r="D158" s="65"/>
      <c r="E158" s="65"/>
      <c r="F158" s="65"/>
      <c r="G158" s="65"/>
    </row>
    <row r="159" spans="2:7" ht="15">
      <c r="B159" s="22" t="s">
        <v>75</v>
      </c>
      <c r="C159" s="23">
        <v>130</v>
      </c>
      <c r="D159" s="23">
        <v>3142.4109819624823</v>
      </c>
      <c r="E159" s="23">
        <v>141</v>
      </c>
      <c r="F159" s="23">
        <v>301</v>
      </c>
      <c r="G159" s="23">
        <f>SUM(C159:F159)</f>
        <v>3714.4109819624823</v>
      </c>
    </row>
    <row r="160" spans="2:7" ht="15">
      <c r="B160" s="22" t="s">
        <v>76</v>
      </c>
      <c r="C160" s="26">
        <v>2.7</v>
      </c>
      <c r="D160" s="26">
        <v>7.957</v>
      </c>
      <c r="E160" s="26">
        <v>3.243</v>
      </c>
      <c r="F160" s="26">
        <v>6.271</v>
      </c>
      <c r="G160" s="26">
        <f>SUM(C160:F160)</f>
        <v>20.171</v>
      </c>
    </row>
    <row r="161" spans="1:8" ht="15">
      <c r="A161" s="4"/>
      <c r="B161" s="57"/>
      <c r="C161" s="57"/>
      <c r="D161" s="57"/>
      <c r="E161" s="57"/>
      <c r="F161" s="57"/>
      <c r="G161" s="57"/>
      <c r="H161" s="57"/>
    </row>
    <row r="162" spans="2:7" ht="15">
      <c r="B162" s="62" t="s">
        <v>63</v>
      </c>
      <c r="C162" s="62"/>
      <c r="D162" s="62"/>
      <c r="E162" s="62"/>
      <c r="F162" s="62"/>
      <c r="G162" s="62"/>
    </row>
    <row r="163" spans="2:7" ht="15">
      <c r="B163" s="18" t="s">
        <v>60</v>
      </c>
      <c r="C163" s="38">
        <v>3997</v>
      </c>
      <c r="D163" s="41">
        <v>27120.268676991578</v>
      </c>
      <c r="E163" s="38">
        <v>9583</v>
      </c>
      <c r="F163" s="38">
        <v>67</v>
      </c>
      <c r="G163" s="38">
        <f>SUM(C163:F163)</f>
        <v>40767.268676991574</v>
      </c>
    </row>
    <row r="164" spans="2:7" ht="15">
      <c r="B164" s="18" t="s">
        <v>61</v>
      </c>
      <c r="C164" s="13">
        <v>98</v>
      </c>
      <c r="D164" s="13">
        <v>130.878051</v>
      </c>
      <c r="E164" s="13">
        <v>27.591974</v>
      </c>
      <c r="F164" s="13">
        <v>0.24998</v>
      </c>
      <c r="G164" s="13">
        <f>SUM(C164:F164)</f>
        <v>256.720005</v>
      </c>
    </row>
    <row r="165" spans="1:7" ht="15">
      <c r="A165" s="4"/>
      <c r="B165" s="57"/>
      <c r="C165" s="57"/>
      <c r="D165" s="57"/>
      <c r="E165" s="57"/>
      <c r="F165" s="57"/>
      <c r="G165" s="57"/>
    </row>
    <row r="166" spans="2:7" ht="15">
      <c r="B166" s="54" t="s">
        <v>64</v>
      </c>
      <c r="C166" s="55"/>
      <c r="D166" s="55"/>
      <c r="E166" s="55"/>
      <c r="F166" s="55"/>
      <c r="G166" s="56"/>
    </row>
    <row r="167" spans="2:7" ht="15">
      <c r="B167" s="58" t="s">
        <v>65</v>
      </c>
      <c r="C167" s="59"/>
      <c r="D167" s="59"/>
      <c r="E167" s="59"/>
      <c r="F167" s="59"/>
      <c r="G167" s="60"/>
    </row>
    <row r="168" spans="2:7" ht="15">
      <c r="B168" s="40" t="s">
        <v>66</v>
      </c>
      <c r="C168" s="38">
        <v>157</v>
      </c>
      <c r="D168" s="41">
        <v>1288.0476190476193</v>
      </c>
      <c r="E168" s="38">
        <v>128</v>
      </c>
      <c r="F168" s="41">
        <v>23</v>
      </c>
      <c r="G168" s="38">
        <f>SUM(C168:F168)</f>
        <v>1596.0476190476193</v>
      </c>
    </row>
    <row r="169" spans="2:7" ht="15">
      <c r="B169" s="40" t="s">
        <v>67</v>
      </c>
      <c r="C169" s="13">
        <v>3.9</v>
      </c>
      <c r="D169" s="13">
        <v>30.712430999999995</v>
      </c>
      <c r="E169" s="13">
        <v>2.56</v>
      </c>
      <c r="F169" s="13">
        <v>0.592</v>
      </c>
      <c r="G169" s="13">
        <f>SUM(C169:F169)</f>
        <v>37.764430999999995</v>
      </c>
    </row>
    <row r="170" spans="1:7" ht="15">
      <c r="A170" s="4"/>
      <c r="B170" s="57"/>
      <c r="C170" s="57"/>
      <c r="D170" s="57"/>
      <c r="E170" s="57"/>
      <c r="F170" s="57"/>
      <c r="G170" s="57"/>
    </row>
    <row r="171" spans="2:7" ht="15">
      <c r="B171" s="58" t="s">
        <v>68</v>
      </c>
      <c r="C171" s="59"/>
      <c r="D171" s="59"/>
      <c r="E171" s="59"/>
      <c r="F171" s="59"/>
      <c r="G171" s="60"/>
    </row>
    <row r="172" spans="2:7" ht="15">
      <c r="B172" s="40" t="s">
        <v>69</v>
      </c>
      <c r="C172" s="38">
        <v>1982</v>
      </c>
      <c r="D172" s="41">
        <v>1371</v>
      </c>
      <c r="E172" s="38">
        <v>352</v>
      </c>
      <c r="F172" s="41">
        <v>87</v>
      </c>
      <c r="G172" s="38">
        <f>SUM(C172:F172)</f>
        <v>3792</v>
      </c>
    </row>
    <row r="173" spans="2:7" ht="15">
      <c r="B173" s="40" t="s">
        <v>67</v>
      </c>
      <c r="C173" s="13">
        <v>43.6</v>
      </c>
      <c r="D173" s="13">
        <v>21.147</v>
      </c>
      <c r="E173" s="13">
        <v>7.04</v>
      </c>
      <c r="F173" s="13">
        <v>2.001</v>
      </c>
      <c r="G173" s="13">
        <f>SUM(C173:F173)</f>
        <v>73.78800000000001</v>
      </c>
    </row>
    <row r="174" spans="1:8" ht="15">
      <c r="A174" s="4"/>
      <c r="B174" s="57"/>
      <c r="C174" s="57"/>
      <c r="D174" s="57"/>
      <c r="E174" s="57"/>
      <c r="F174" s="57"/>
      <c r="G174" s="57"/>
      <c r="H174" s="57"/>
    </row>
    <row r="175" spans="2:7" ht="15">
      <c r="B175" s="58" t="s">
        <v>70</v>
      </c>
      <c r="C175" s="59"/>
      <c r="D175" s="59"/>
      <c r="E175" s="59"/>
      <c r="F175" s="59"/>
      <c r="G175" s="60"/>
    </row>
    <row r="176" spans="2:7" ht="15">
      <c r="B176" s="40" t="s">
        <v>69</v>
      </c>
      <c r="C176" s="41">
        <v>192</v>
      </c>
      <c r="D176" s="41">
        <v>408</v>
      </c>
      <c r="E176" s="38">
        <v>211</v>
      </c>
      <c r="F176" s="41">
        <v>37</v>
      </c>
      <c r="G176" s="38">
        <f>SUM(C176:F176)</f>
        <v>848</v>
      </c>
    </row>
    <row r="177" spans="2:7" ht="15">
      <c r="B177" s="40" t="s">
        <v>67</v>
      </c>
      <c r="C177" s="13">
        <v>13.4</v>
      </c>
      <c r="D177" s="13">
        <v>24.11</v>
      </c>
      <c r="E177" s="13">
        <v>15.356355</v>
      </c>
      <c r="F177" s="13">
        <v>2.164389</v>
      </c>
      <c r="G177" s="13">
        <f>SUM(C177:F177)</f>
        <v>55.030744</v>
      </c>
    </row>
    <row r="178" spans="1:8" ht="15">
      <c r="A178" s="4"/>
      <c r="B178" s="57"/>
      <c r="C178" s="57"/>
      <c r="D178" s="57"/>
      <c r="E178" s="57"/>
      <c r="F178" s="57"/>
      <c r="G178" s="57"/>
      <c r="H178" s="57"/>
    </row>
    <row r="179" spans="2:7" ht="15">
      <c r="B179" s="58" t="s">
        <v>71</v>
      </c>
      <c r="C179" s="59"/>
      <c r="D179" s="59"/>
      <c r="E179" s="59"/>
      <c r="F179" s="59"/>
      <c r="G179" s="60"/>
    </row>
    <row r="180" spans="2:7" ht="15">
      <c r="B180" s="40" t="s">
        <v>69</v>
      </c>
      <c r="C180" s="41">
        <v>470</v>
      </c>
      <c r="D180" s="41">
        <v>23.27</v>
      </c>
      <c r="E180" s="35">
        <v>0</v>
      </c>
      <c r="F180" s="41">
        <v>6</v>
      </c>
      <c r="G180" s="38">
        <f>SUM(C180:F180)</f>
        <v>499.27</v>
      </c>
    </row>
    <row r="181" spans="2:7" ht="15">
      <c r="B181" s="40" t="s">
        <v>67</v>
      </c>
      <c r="C181" s="13">
        <v>14.5</v>
      </c>
      <c r="D181" s="13">
        <v>0.06</v>
      </c>
      <c r="E181" s="35">
        <v>0</v>
      </c>
      <c r="F181" s="13">
        <v>0.34</v>
      </c>
      <c r="G181" s="13">
        <f>SUM(C181:F181)</f>
        <v>14.9</v>
      </c>
    </row>
    <row r="182" spans="1:8" ht="15">
      <c r="A182" s="4"/>
      <c r="B182" s="57"/>
      <c r="C182" s="57"/>
      <c r="D182" s="57"/>
      <c r="E182" s="57"/>
      <c r="F182" s="57"/>
      <c r="G182" s="57"/>
      <c r="H182" s="57"/>
    </row>
    <row r="183" spans="2:7" ht="15">
      <c r="B183" s="62" t="s">
        <v>77</v>
      </c>
      <c r="C183" s="62"/>
      <c r="D183" s="62"/>
      <c r="E183" s="62"/>
      <c r="F183" s="62"/>
      <c r="G183" s="62"/>
    </row>
    <row r="184" spans="2:7" ht="15">
      <c r="B184" s="22" t="s">
        <v>78</v>
      </c>
      <c r="C184" s="23">
        <v>2801</v>
      </c>
      <c r="D184" s="23">
        <v>3090.3176190476192</v>
      </c>
      <c r="E184" s="23">
        <v>691</v>
      </c>
      <c r="F184" s="23">
        <v>220</v>
      </c>
      <c r="G184" s="23">
        <f>SUM(C184:F184)</f>
        <v>6802.317619047619</v>
      </c>
    </row>
    <row r="185" spans="2:7" ht="15">
      <c r="B185" s="22" t="s">
        <v>79</v>
      </c>
      <c r="C185" s="26">
        <v>75.4</v>
      </c>
      <c r="D185" s="26">
        <v>76.02943099999999</v>
      </c>
      <c r="E185" s="26">
        <v>24.956355</v>
      </c>
      <c r="F185" s="26">
        <v>5.347368999999999</v>
      </c>
      <c r="G185" s="26">
        <f>SUM(C185:F185)</f>
        <v>181.73315499999998</v>
      </c>
    </row>
    <row r="186" spans="1:8" ht="15">
      <c r="A186" s="4"/>
      <c r="B186" s="57"/>
      <c r="C186" s="57"/>
      <c r="D186" s="57"/>
      <c r="E186" s="57"/>
      <c r="F186" s="57"/>
      <c r="G186" s="57"/>
      <c r="H186" s="57"/>
    </row>
    <row r="187" spans="2:7" ht="15">
      <c r="B187" s="62" t="s">
        <v>72</v>
      </c>
      <c r="C187" s="62"/>
      <c r="D187" s="62"/>
      <c r="E187" s="62"/>
      <c r="F187" s="62"/>
      <c r="G187" s="62"/>
    </row>
    <row r="188" spans="2:7" ht="15">
      <c r="B188" s="18" t="s">
        <v>93</v>
      </c>
      <c r="C188" s="38">
        <v>863</v>
      </c>
      <c r="D188" s="41">
        <v>42253.17668236605</v>
      </c>
      <c r="E188" s="38">
        <v>65</v>
      </c>
      <c r="F188" s="36">
        <v>0</v>
      </c>
      <c r="G188" s="38">
        <f>SUM(C188:F188)</f>
        <v>43181.17668236605</v>
      </c>
    </row>
    <row r="189" spans="2:7" ht="15">
      <c r="B189" s="18" t="s">
        <v>94</v>
      </c>
      <c r="C189" s="13">
        <v>5.6</v>
      </c>
      <c r="D189" s="13">
        <v>259.06676899999997</v>
      </c>
      <c r="E189" s="13">
        <v>2.61</v>
      </c>
      <c r="F189" s="36">
        <v>0</v>
      </c>
      <c r="G189" s="13">
        <f>SUM(C189:F189)</f>
        <v>267.276769</v>
      </c>
    </row>
    <row r="190" spans="1:8" ht="15">
      <c r="A190" s="4"/>
      <c r="B190" s="57"/>
      <c r="C190" s="57"/>
      <c r="D190" s="57"/>
      <c r="E190" s="57"/>
      <c r="F190" s="57"/>
      <c r="G190" s="57"/>
      <c r="H190" s="57"/>
    </row>
    <row r="191" spans="2:7" ht="15">
      <c r="B191" s="62" t="s">
        <v>73</v>
      </c>
      <c r="C191" s="62"/>
      <c r="D191" s="62"/>
      <c r="E191" s="62"/>
      <c r="F191" s="62"/>
      <c r="G191" s="62"/>
    </row>
    <row r="192" spans="2:7" ht="15">
      <c r="B192" s="22" t="s">
        <v>95</v>
      </c>
      <c r="C192" s="39">
        <v>7791</v>
      </c>
      <c r="D192" s="39">
        <v>75606.17396036774</v>
      </c>
      <c r="E192" s="39">
        <v>10480</v>
      </c>
      <c r="F192" s="39">
        <v>521</v>
      </c>
      <c r="G192" s="39">
        <f>SUM(C192:F192)</f>
        <v>94398.17396036774</v>
      </c>
    </row>
    <row r="193" spans="2:7" ht="15">
      <c r="B193" s="22" t="s">
        <v>96</v>
      </c>
      <c r="C193" s="26">
        <v>181.7</v>
      </c>
      <c r="D193" s="26">
        <v>473.931251</v>
      </c>
      <c r="E193" s="26">
        <v>58.401329</v>
      </c>
      <c r="F193" s="26">
        <v>11.618368999999998</v>
      </c>
      <c r="G193" s="26">
        <f>SUM(C193:F193)</f>
        <v>725.6509490000001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Andrea Pinto</cp:lastModifiedBy>
  <cp:lastPrinted>2015-11-17T14:43:27Z</cp:lastPrinted>
  <dcterms:created xsi:type="dcterms:W3CDTF">2012-07-23T20:22:46Z</dcterms:created>
  <dcterms:modified xsi:type="dcterms:W3CDTF">2018-02-14T12:24:58Z</dcterms:modified>
  <cp:category/>
  <cp:version/>
  <cp:contentType/>
  <cp:contentStatus/>
</cp:coreProperties>
</file>