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781" activeTab="11"/>
  </bookViews>
  <sheets>
    <sheet name="Ene-18" sheetId="1" r:id="rId1"/>
    <sheet name="Feb-18" sheetId="2" r:id="rId2"/>
    <sheet name="Mar-18" sheetId="3" r:id="rId3"/>
    <sheet name="Abr-18" sheetId="4" r:id="rId4"/>
    <sheet name="May-18" sheetId="5" r:id="rId5"/>
    <sheet name="Jun-18" sheetId="6" r:id="rId6"/>
    <sheet name="Jul-18" sheetId="7" r:id="rId7"/>
    <sheet name="Ago-18" sheetId="8" r:id="rId8"/>
    <sheet name="Sep-18" sheetId="9" r:id="rId9"/>
    <sheet name="Oct-18" sheetId="10" r:id="rId10"/>
    <sheet name="Nov-18" sheetId="11" r:id="rId11"/>
    <sheet name="Dic-18" sheetId="12" r:id="rId12"/>
  </sheets>
  <definedNames/>
  <calcPr fullCalcOnLoad="1"/>
</workbook>
</file>

<file path=xl/comments12.xml><?xml version="1.0" encoding="utf-8"?>
<comments xmlns="http://schemas.openxmlformats.org/spreadsheetml/2006/main">
  <authors>
    <author>cteransa</author>
  </authors>
  <commentList>
    <comment ref="C138" authorId="0">
      <text>
        <r>
          <rPr>
            <b/>
            <sz val="9"/>
            <rFont val="Tahoma"/>
            <family val="2"/>
          </rPr>
          <t>cteransa:</t>
        </r>
        <r>
          <rPr>
            <sz val="9"/>
            <rFont val="Tahoma"/>
            <family val="2"/>
          </rPr>
          <t xml:space="preserve">
numero de planillas</t>
        </r>
      </text>
    </comment>
  </commentList>
</comments>
</file>

<file path=xl/sharedStrings.xml><?xml version="1.0" encoding="utf-8"?>
<sst xmlns="http://schemas.openxmlformats.org/spreadsheetml/2006/main" count="2155" uniqueCount="113">
  <si>
    <t>Los Andes</t>
  </si>
  <si>
    <t>La Araucana</t>
  </si>
  <si>
    <t>18 de Septiembre</t>
  </si>
  <si>
    <t>Gabriela Mistral</t>
  </si>
  <si>
    <t>CCAF</t>
  </si>
  <si>
    <t>N° Empresas Privadas</t>
  </si>
  <si>
    <t>N° Empresas Públicas</t>
  </si>
  <si>
    <t>Total Empresas Afiliadas</t>
  </si>
  <si>
    <t>N° Trabajadores Dependientes Privados</t>
  </si>
  <si>
    <t>N° Trabajadores Dependientes Privados Fonasa</t>
  </si>
  <si>
    <t>N° Trabajadores Dependientes Privados Isapre</t>
  </si>
  <si>
    <t>Empresas Afiliadas</t>
  </si>
  <si>
    <t>Trabajadores Afiliados</t>
  </si>
  <si>
    <t>Cargas Familiares Vigentes</t>
  </si>
  <si>
    <t>N° Cargas Familiares Vigentes</t>
  </si>
  <si>
    <t>Asignaciones Familiares</t>
  </si>
  <si>
    <t>N° Asignaciones Familiares Pagadas</t>
  </si>
  <si>
    <t>Monto (MM$) Asignaciones Familiares Pagadas</t>
  </si>
  <si>
    <t>Subsidio de Cesantía</t>
  </si>
  <si>
    <t>N° Subsidio de Cesantía Pagadas</t>
  </si>
  <si>
    <t>Monto Subsidio de Cesantía Pagadas (MM$)</t>
  </si>
  <si>
    <t>Subsidio de Incapacidad Laboral</t>
  </si>
  <si>
    <t>N° Subsidio de Incapacidad Laboral</t>
  </si>
  <si>
    <t>Monto de Subsidio de Incapacidad Laboral (MM$)</t>
  </si>
  <si>
    <t>Trabajadores Dependientes</t>
  </si>
  <si>
    <t xml:space="preserve">N° Colocaciones del mes </t>
  </si>
  <si>
    <t>Monto de Colocaciones del mes (MM$)</t>
  </si>
  <si>
    <t xml:space="preserve">N° Cuotas promedio de colocaciones del mes </t>
  </si>
  <si>
    <t>N° Créditos Cartera Vigente</t>
  </si>
  <si>
    <t>Trabajadores Independientes</t>
  </si>
  <si>
    <t>Crédito Hipotecario</t>
  </si>
  <si>
    <t>Pensionados</t>
  </si>
  <si>
    <t>Total Crédito Social</t>
  </si>
  <si>
    <t xml:space="preserve">Trabajadores Dependientes </t>
  </si>
  <si>
    <t>N° Trabajadores Dependientes Total</t>
  </si>
  <si>
    <t xml:space="preserve">N° Trabajadores Independientes </t>
  </si>
  <si>
    <t>N° Trabajadores Afiliados Total</t>
  </si>
  <si>
    <t>Plazo 24 meses (%)</t>
  </si>
  <si>
    <t>Plazo 36 meses (%)</t>
  </si>
  <si>
    <t>Plazo 60 meses (%)</t>
  </si>
  <si>
    <t>Trabajadores (Para monto menor o igual a 200 UF)</t>
  </si>
  <si>
    <t>Tasa de Interés Colocación Crédito Social</t>
  </si>
  <si>
    <t>Pensionados (Para monto menor o igual a 200 UF)</t>
  </si>
  <si>
    <t>Tasa de Interés Promedio Colocación Crédito Hipotecario al último día del mes (%)</t>
  </si>
  <si>
    <t>Ahorro</t>
  </si>
  <si>
    <t>N° Cuentas de Ahorro Vigentes</t>
  </si>
  <si>
    <t>Saldo Acumulado de Cuentas de Ahorro Vigentes (MM$)</t>
  </si>
  <si>
    <t>Seguros</t>
  </si>
  <si>
    <t>N° de Seguros Vigentes</t>
  </si>
  <si>
    <t>Recaudación de Cotizaciones</t>
  </si>
  <si>
    <t>N° de planillas recaudadas electrónicamente</t>
  </si>
  <si>
    <t>N° de planillas recaudadas manualmente</t>
  </si>
  <si>
    <t>Venta de Bonos Fonasa</t>
  </si>
  <si>
    <t>N° de Bonos vendidos</t>
  </si>
  <si>
    <t>Asignaciones Matrícula</t>
  </si>
  <si>
    <t>N° Asignaciones Pagadas</t>
  </si>
  <si>
    <t>Monto Asignaciones Pagadas (MM$)</t>
  </si>
  <si>
    <t>Becas de Estudios</t>
  </si>
  <si>
    <t>N° Becas Pagadas</t>
  </si>
  <si>
    <t>Monto Becas Pagadas (MM$)</t>
  </si>
  <si>
    <t>N° Beneficios Pagados</t>
  </si>
  <si>
    <t>Monto Beneficios Pagados (MM$)</t>
  </si>
  <si>
    <t>Otros Beneficios Educacionales</t>
  </si>
  <si>
    <t>Salud</t>
  </si>
  <si>
    <t>Contingencias</t>
  </si>
  <si>
    <t>Nupcialidad</t>
  </si>
  <si>
    <t>N° de asignaciones Pagadas</t>
  </si>
  <si>
    <t>Monto de asignaciones pagadas (MM$)</t>
  </si>
  <si>
    <t>Natalidad</t>
  </si>
  <si>
    <t>N° de asignaciones pagadas</t>
  </si>
  <si>
    <t>Fallecimiento</t>
  </si>
  <si>
    <t>Otras asignaciones de contingencias</t>
  </si>
  <si>
    <t>Otros beneficios no retornables</t>
  </si>
  <si>
    <t>Total Beneficios No Retornables</t>
  </si>
  <si>
    <t>Total Beneficios Educacionales</t>
  </si>
  <si>
    <t>N° Beneficios Pagados Total</t>
  </si>
  <si>
    <t>Monto de Beneficios Pagados Total (MM$)</t>
  </si>
  <si>
    <t xml:space="preserve">Total asignaciones de contingencias </t>
  </si>
  <si>
    <t>N° asignaciones de contingencias pagadas</t>
  </si>
  <si>
    <t>Monto de asignaciones de contingencias pagadas (MM$)</t>
  </si>
  <si>
    <t>I. Información Poblacional</t>
  </si>
  <si>
    <t>II. Información Prestaciones Legales</t>
  </si>
  <si>
    <t>III. Información Productos y Servicios</t>
  </si>
  <si>
    <t>Educación</t>
  </si>
  <si>
    <t>Remuneraciones de Afiliados</t>
  </si>
  <si>
    <t>Trabajadores (Para monto mayor a 200 UF y menor a 5000 UF)</t>
  </si>
  <si>
    <t>Pensionados (Para monto mayor a 200 UF y menor a 5000 UF)</t>
  </si>
  <si>
    <t xml:space="preserve">Trabajadores Independientes </t>
  </si>
  <si>
    <t>IV. Información Servicios a Terceros</t>
  </si>
  <si>
    <t>V. Información Beneficios No Retornables</t>
  </si>
  <si>
    <t>N° Trabajadores Dependientes Públicos</t>
  </si>
  <si>
    <t>Total Crédito Hipotecario</t>
  </si>
  <si>
    <t>Crédito Social (No Incluye Crédito Hipotecario)</t>
  </si>
  <si>
    <t>N° de otros beneficios pagados</t>
  </si>
  <si>
    <t>Monto de otros beneficios pagados (MM$)</t>
  </si>
  <si>
    <t>N° total de beneficios pagados</t>
  </si>
  <si>
    <t>Monto total de beneficios pagados (MM$)</t>
  </si>
  <si>
    <t>Total</t>
  </si>
  <si>
    <t>Pensionados Afiliados</t>
  </si>
  <si>
    <t>N° Pensionados Afiliados</t>
  </si>
  <si>
    <t>Total Afiliados</t>
  </si>
  <si>
    <t>N° Total de Afiliados</t>
  </si>
  <si>
    <t>Remuneración Total (imponible) trabajadores afiliados ($)</t>
  </si>
  <si>
    <t>Remuneración Total  (imponible) pensionados ($)</t>
  </si>
  <si>
    <t>Total Remuneraciones afiliados ($)</t>
  </si>
  <si>
    <t>anualizada (%)</t>
  </si>
  <si>
    <t>mensual (%)</t>
  </si>
  <si>
    <t xml:space="preserve"> </t>
  </si>
  <si>
    <t>Monto de Créditos Cartera Vigente (MM$) (*)</t>
  </si>
  <si>
    <t>(*) corresponde a la suma del saldo insoluto más intereses devengados del total de créditos vigentes o con mora menor a 12 meses que mantiene la C.C.A.F. a la fecha de corte</t>
  </si>
  <si>
    <t>NA</t>
  </si>
  <si>
    <t>Tasa de Interés Promedio Cartera Vigente (%) (No incluye crédito hipotecario)</t>
  </si>
  <si>
    <t>Los Héroes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</si>
</sst>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_ ;\-#,##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00"/>
    <numFmt numFmtId="178" formatCode="0.0"/>
    <numFmt numFmtId="179" formatCode="0.00000"/>
    <numFmt numFmtId="180" formatCode="0.000000"/>
    <numFmt numFmtId="181" formatCode="0.0000000"/>
    <numFmt numFmtId="182" formatCode="0.0000"/>
    <numFmt numFmtId="183" formatCode="0.00000000"/>
    <numFmt numFmtId="184" formatCode="0.000000000"/>
    <numFmt numFmtId="185" formatCode="#,##0.0"/>
    <numFmt numFmtId="186" formatCode="#,##0;\(#,##0\)"/>
    <numFmt numFmtId="187" formatCode="#,##0.000"/>
    <numFmt numFmtId="188" formatCode="_-* #,##0_-;\-* #,##0_-;_-* &quot;-&quot;??_-;_-@_-"/>
    <numFmt numFmtId="189" formatCode="#,##0.000_ ;[Red]\-#,##0.000\ "/>
    <numFmt numFmtId="190" formatCode="_-* #,##0.00\ &quot;€&quot;_-;\-* #,##0.00\ &quot;€&quot;_-;_-* &quot;-&quot;??\ &quot;€&quot;_-;_-@_-"/>
    <numFmt numFmtId="191" formatCode="_-&quot;$&quot;* #,##0_-;\-&quot;$&quot;* #,##0_-;_-&quot;$&quot;* &quot;-&quot;??_-;_-@_-"/>
    <numFmt numFmtId="192" formatCode="#,##0.0000"/>
    <numFmt numFmtId="193" formatCode="#,##0.00000"/>
    <numFmt numFmtId="194" formatCode="#,##0.00_ ;\-#,##0.00\ "/>
    <numFmt numFmtId="195" formatCode="_-* #,##0.000_-;\-* #,##0.000_-;_-* &quot;-&quot;??_-;_-@_-"/>
    <numFmt numFmtId="196" formatCode="_-* #,##0.0_-;\-* #,##0.0_-;_-* &quot;-&quot;??_-;_-@_-"/>
    <numFmt numFmtId="197" formatCode="#,##0;[Red]#,##0"/>
    <numFmt numFmtId="198" formatCode="\$#,##0"/>
    <numFmt numFmtId="199" formatCode="0.0%"/>
    <numFmt numFmtId="200" formatCode="0.0000000000"/>
    <numFmt numFmtId="201" formatCode="0.00000000000"/>
    <numFmt numFmtId="202" formatCode="#,##0.000000"/>
    <numFmt numFmtId="203" formatCode="#,##0_ ;[Red]\-#,##0\ "/>
    <numFmt numFmtId="204" formatCode="#,##0.000_ ;\-#,##0.0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6" fillId="19" borderId="11" xfId="0" applyFont="1" applyFill="1" applyBorder="1" applyAlignment="1">
      <alignment horizontal="center"/>
    </xf>
    <xf numFmtId="16" fontId="46" fillId="19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45" fillId="16" borderId="13" xfId="0" applyFont="1" applyFill="1" applyBorder="1" applyAlignment="1">
      <alignment/>
    </xf>
    <xf numFmtId="0" fontId="45" fillId="16" borderId="14" xfId="0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33" borderId="11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3" fontId="46" fillId="19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11" borderId="11" xfId="0" applyFill="1" applyBorder="1" applyAlignment="1">
      <alignment/>
    </xf>
    <xf numFmtId="3" fontId="0" fillId="11" borderId="11" xfId="0" applyNumberFormat="1" applyFill="1" applyBorder="1" applyAlignment="1">
      <alignment/>
    </xf>
    <xf numFmtId="0" fontId="0" fillId="0" borderId="11" xfId="0" applyBorder="1" applyAlignment="1">
      <alignment horizontal="right"/>
    </xf>
    <xf numFmtId="0" fontId="0" fillId="11" borderId="11" xfId="0" applyFill="1" applyBorder="1" applyAlignment="1">
      <alignment horizontal="right"/>
    </xf>
    <xf numFmtId="4" fontId="0" fillId="11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45" fillId="16" borderId="15" xfId="0" applyFont="1" applyFill="1" applyBorder="1" applyAlignment="1">
      <alignment/>
    </xf>
    <xf numFmtId="0" fontId="0" fillId="0" borderId="11" xfId="0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11" borderId="12" xfId="0" applyNumberForma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11" borderId="11" xfId="49" applyNumberFormat="1" applyFont="1" applyFill="1" applyBorder="1" applyAlignment="1">
      <alignment horizontal="right"/>
    </xf>
    <xf numFmtId="0" fontId="0" fillId="0" borderId="11" xfId="49" applyNumberFormat="1" applyFont="1" applyFill="1" applyBorder="1" applyAlignment="1">
      <alignment horizontal="right"/>
    </xf>
    <xf numFmtId="0" fontId="0" fillId="0" borderId="11" xfId="49" applyNumberFormat="1" applyFont="1" applyFill="1" applyBorder="1" applyAlignment="1">
      <alignment/>
    </xf>
    <xf numFmtId="1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47" fillId="0" borderId="11" xfId="0" applyNumberFormat="1" applyFont="1" applyFill="1" applyBorder="1" applyAlignment="1">
      <alignment wrapText="1"/>
    </xf>
    <xf numFmtId="0" fontId="26" fillId="0" borderId="11" xfId="0" applyFont="1" applyBorder="1" applyAlignment="1">
      <alignment/>
    </xf>
    <xf numFmtId="3" fontId="26" fillId="0" borderId="11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35" borderId="11" xfId="0" applyNumberFormat="1" applyFill="1" applyBorder="1" applyAlignment="1">
      <alignment/>
    </xf>
    <xf numFmtId="177" fontId="0" fillId="11" borderId="11" xfId="0" applyNumberFormat="1" applyFill="1" applyBorder="1" applyAlignment="1">
      <alignment/>
    </xf>
    <xf numFmtId="1" fontId="26" fillId="0" borderId="11" xfId="0" applyNumberFormat="1" applyFont="1" applyBorder="1" applyAlignment="1">
      <alignment/>
    </xf>
    <xf numFmtId="3" fontId="26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0" fontId="45" fillId="16" borderId="1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12" borderId="15" xfId="0" applyFill="1" applyBorder="1" applyAlignment="1">
      <alignment horizontal="left"/>
    </xf>
    <xf numFmtId="0" fontId="0" fillId="12" borderId="13" xfId="0" applyFill="1" applyBorder="1" applyAlignment="1">
      <alignment horizontal="left"/>
    </xf>
    <xf numFmtId="0" fontId="0" fillId="12" borderId="14" xfId="0" applyFill="1" applyBorder="1" applyAlignment="1">
      <alignment horizontal="left"/>
    </xf>
    <xf numFmtId="0" fontId="45" fillId="16" borderId="15" xfId="0" applyFont="1" applyFill="1" applyBorder="1" applyAlignment="1">
      <alignment horizontal="left"/>
    </xf>
    <xf numFmtId="0" fontId="45" fillId="16" borderId="13" xfId="0" applyFont="1" applyFill="1" applyBorder="1" applyAlignment="1">
      <alignment horizontal="left"/>
    </xf>
    <xf numFmtId="0" fontId="45" fillId="16" borderId="14" xfId="0" applyFont="1" applyFill="1" applyBorder="1" applyAlignment="1">
      <alignment horizontal="left"/>
    </xf>
    <xf numFmtId="0" fontId="0" fillId="12" borderId="11" xfId="0" applyFill="1" applyBorder="1" applyAlignment="1">
      <alignment horizontal="left"/>
    </xf>
    <xf numFmtId="0" fontId="46" fillId="36" borderId="15" xfId="0" applyFont="1" applyFill="1" applyBorder="1" applyAlignment="1">
      <alignment horizontal="left"/>
    </xf>
    <xf numFmtId="0" fontId="46" fillId="36" borderId="13" xfId="0" applyFont="1" applyFill="1" applyBorder="1" applyAlignment="1">
      <alignment horizontal="left"/>
    </xf>
    <xf numFmtId="0" fontId="46" fillId="36" borderId="14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6" fillId="36" borderId="11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12" borderId="11" xfId="0" applyFont="1" applyFill="1" applyBorder="1" applyAlignment="1">
      <alignment horizontal="left"/>
    </xf>
    <xf numFmtId="0" fontId="0" fillId="12" borderId="15" xfId="0" applyFont="1" applyFill="1" applyBorder="1" applyAlignment="1">
      <alignment horizontal="left"/>
    </xf>
    <xf numFmtId="0" fontId="0" fillId="12" borderId="13" xfId="0" applyFont="1" applyFill="1" applyBorder="1" applyAlignment="1">
      <alignment horizontal="left"/>
    </xf>
    <xf numFmtId="0" fontId="0" fillId="12" borderId="14" xfId="0" applyFont="1" applyFill="1" applyBorder="1" applyAlignment="1">
      <alignment horizontal="left"/>
    </xf>
    <xf numFmtId="0" fontId="0" fillId="16" borderId="15" xfId="0" applyFont="1" applyFill="1" applyBorder="1" applyAlignment="1">
      <alignment horizontal="left"/>
    </xf>
    <xf numFmtId="0" fontId="0" fillId="16" borderId="13" xfId="0" applyFont="1" applyFill="1" applyBorder="1" applyAlignment="1">
      <alignment horizontal="left"/>
    </xf>
    <xf numFmtId="0" fontId="0" fillId="16" borderId="14" xfId="0" applyFont="1" applyFill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46" fillId="37" borderId="16" xfId="0" applyFont="1" applyFill="1" applyBorder="1" applyAlignment="1">
      <alignment horizontal="center" vertical="center"/>
    </xf>
    <xf numFmtId="0" fontId="46" fillId="37" borderId="17" xfId="0" applyFont="1" applyFill="1" applyBorder="1" applyAlignment="1">
      <alignment horizontal="center" vertical="center"/>
    </xf>
    <xf numFmtId="0" fontId="46" fillId="37" borderId="18" xfId="0" applyFont="1" applyFill="1" applyBorder="1" applyAlignment="1">
      <alignment horizontal="center" vertical="center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2" xfId="53"/>
    <cellStyle name="Millares 2 2" xfId="54"/>
    <cellStyle name="Millares 3" xfId="55"/>
    <cellStyle name="Millares 3 2" xfId="56"/>
    <cellStyle name="Millares 4" xfId="57"/>
    <cellStyle name="Millares 4 2" xfId="58"/>
    <cellStyle name="Millares 5" xfId="59"/>
    <cellStyle name="Millares 5 2" xfId="60"/>
    <cellStyle name="Millares 6" xfId="61"/>
    <cellStyle name="Millares 6 2" xfId="62"/>
    <cellStyle name="Millares 7" xfId="63"/>
    <cellStyle name="Millares 7 2" xfId="64"/>
    <cellStyle name="Millares 8" xfId="65"/>
    <cellStyle name="Millares 9" xfId="66"/>
    <cellStyle name="Currency" xfId="67"/>
    <cellStyle name="Currency [0]" xfId="68"/>
    <cellStyle name="Neutral" xfId="69"/>
    <cellStyle name="Normal 2" xfId="70"/>
    <cellStyle name="Normal 3" xfId="71"/>
    <cellStyle name="Normal 4" xfId="72"/>
    <cellStyle name="Normal 9" xfId="73"/>
    <cellStyle name="Notas" xfId="74"/>
    <cellStyle name="Percent" xfId="75"/>
    <cellStyle name="Salida" xfId="76"/>
    <cellStyle name="Texto de advertencia" xfId="77"/>
    <cellStyle name="Texto explicativo" xfId="78"/>
    <cellStyle name="Título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">
      <selection activeCell="B125" sqref="B125:G125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107</v>
      </c>
      <c r="B1" s="1"/>
      <c r="C1" s="1"/>
      <c r="D1" s="1"/>
      <c r="E1" s="1"/>
      <c r="F1" s="1"/>
    </row>
    <row r="2" spans="2:7" ht="21">
      <c r="B2" s="1"/>
      <c r="C2" s="79" t="s">
        <v>4</v>
      </c>
      <c r="D2" s="80"/>
      <c r="E2" s="80"/>
      <c r="F2" s="80"/>
      <c r="G2" s="81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19" t="s">
        <v>97</v>
      </c>
    </row>
    <row r="4" spans="2:7" ht="21">
      <c r="B4" s="64" t="s">
        <v>80</v>
      </c>
      <c r="C4" s="65"/>
      <c r="D4" s="65"/>
      <c r="E4" s="65"/>
      <c r="F4" s="65"/>
      <c r="G4" s="66"/>
    </row>
    <row r="5" spans="2:7" ht="15">
      <c r="B5" s="60" t="s">
        <v>11</v>
      </c>
      <c r="C5" s="61"/>
      <c r="D5" s="61"/>
      <c r="E5" s="61"/>
      <c r="F5" s="61"/>
      <c r="G5" s="62"/>
    </row>
    <row r="6" spans="2:7" ht="15">
      <c r="B6" s="6" t="s">
        <v>5</v>
      </c>
      <c r="C6" s="16">
        <v>55939</v>
      </c>
      <c r="D6" s="16">
        <v>9454</v>
      </c>
      <c r="E6" s="16">
        <v>11818</v>
      </c>
      <c r="F6" s="16">
        <v>7992</v>
      </c>
      <c r="G6" s="16">
        <f>SUM(C6:F6)</f>
        <v>85203</v>
      </c>
    </row>
    <row r="7" spans="2:7" ht="15">
      <c r="B7" s="39" t="s">
        <v>6</v>
      </c>
      <c r="C7" s="16">
        <v>315</v>
      </c>
      <c r="D7" s="16">
        <v>235</v>
      </c>
      <c r="E7" s="16">
        <v>11</v>
      </c>
      <c r="F7" s="16">
        <v>0</v>
      </c>
      <c r="G7" s="16">
        <f>SUM(C7:F7)</f>
        <v>561</v>
      </c>
    </row>
    <row r="8" spans="2:7" ht="15">
      <c r="B8" s="22" t="s">
        <v>7</v>
      </c>
      <c r="C8" s="31">
        <v>56254</v>
      </c>
      <c r="D8" s="31">
        <v>9689</v>
      </c>
      <c r="E8" s="31">
        <v>11829</v>
      </c>
      <c r="F8" s="31">
        <v>7992</v>
      </c>
      <c r="G8" s="31">
        <f>SUM(C8:F8)</f>
        <v>85764</v>
      </c>
    </row>
    <row r="9" spans="2:7" ht="15">
      <c r="B9" s="56"/>
      <c r="C9" s="56"/>
      <c r="D9" s="56"/>
      <c r="E9" s="56"/>
      <c r="F9" s="56"/>
      <c r="G9" s="56"/>
    </row>
    <row r="10" spans="2:7" ht="15">
      <c r="B10" s="60" t="s">
        <v>12</v>
      </c>
      <c r="C10" s="61"/>
      <c r="D10" s="61"/>
      <c r="E10" s="61"/>
      <c r="F10" s="61"/>
      <c r="G10" s="62"/>
    </row>
    <row r="11" spans="2:7" ht="15">
      <c r="B11" s="57" t="s">
        <v>33</v>
      </c>
      <c r="C11" s="58"/>
      <c r="D11" s="58"/>
      <c r="E11" s="58"/>
      <c r="F11" s="58"/>
      <c r="G11" s="59"/>
    </row>
    <row r="12" spans="2:7" ht="15">
      <c r="B12" s="20" t="s">
        <v>10</v>
      </c>
      <c r="C12" s="16">
        <v>968672</v>
      </c>
      <c r="D12" s="16">
        <v>550284</v>
      </c>
      <c r="E12" s="21">
        <v>63099</v>
      </c>
      <c r="F12" s="21">
        <v>135623</v>
      </c>
      <c r="G12" s="21">
        <f>SUM(C12:F12)</f>
        <v>1717678</v>
      </c>
    </row>
    <row r="13" spans="2:7" ht="15">
      <c r="B13" s="20" t="s">
        <v>9</v>
      </c>
      <c r="C13" s="16">
        <v>2225507</v>
      </c>
      <c r="D13" s="16">
        <v>161695</v>
      </c>
      <c r="E13" s="21">
        <v>248629</v>
      </c>
      <c r="F13" s="21">
        <v>30751</v>
      </c>
      <c r="G13" s="21">
        <f>SUM(C13:F13)</f>
        <v>2666582</v>
      </c>
    </row>
    <row r="14" spans="2:7" ht="15">
      <c r="B14" s="22" t="s">
        <v>8</v>
      </c>
      <c r="C14" s="23">
        <v>3194179</v>
      </c>
      <c r="D14" s="23">
        <v>954137</v>
      </c>
      <c r="E14" s="23">
        <v>311728</v>
      </c>
      <c r="F14" s="23">
        <v>166374</v>
      </c>
      <c r="G14" s="23">
        <f>SUM(C14:F14)</f>
        <v>4626418</v>
      </c>
    </row>
    <row r="15" spans="2:7" ht="15">
      <c r="B15" s="22" t="s">
        <v>90</v>
      </c>
      <c r="C15" s="23">
        <v>400090</v>
      </c>
      <c r="D15" s="23">
        <v>127596</v>
      </c>
      <c r="E15" s="23">
        <v>2654</v>
      </c>
      <c r="F15" s="23">
        <v>0</v>
      </c>
      <c r="G15" s="23">
        <f>SUM(C15:F15)</f>
        <v>530340</v>
      </c>
    </row>
    <row r="16" spans="2:7" ht="15">
      <c r="B16" s="22" t="s">
        <v>34</v>
      </c>
      <c r="C16" s="23">
        <v>3594269</v>
      </c>
      <c r="D16" s="23">
        <v>1081733</v>
      </c>
      <c r="E16" s="23">
        <v>314382</v>
      </c>
      <c r="F16" s="23">
        <v>166374</v>
      </c>
      <c r="G16" s="23">
        <f>SUM(C16:F16)</f>
        <v>5156758</v>
      </c>
    </row>
    <row r="17" spans="2:7" ht="15">
      <c r="B17" s="56"/>
      <c r="C17" s="56"/>
      <c r="D17" s="56"/>
      <c r="E17" s="56"/>
      <c r="F17" s="56"/>
      <c r="G17" s="56"/>
    </row>
    <row r="18" spans="2:7" ht="15">
      <c r="B18" s="57" t="s">
        <v>87</v>
      </c>
      <c r="C18" s="58"/>
      <c r="D18" s="58"/>
      <c r="E18" s="58"/>
      <c r="F18" s="58"/>
      <c r="G18" s="59"/>
    </row>
    <row r="19" spans="2:7" ht="15">
      <c r="B19" s="18" t="s">
        <v>35</v>
      </c>
      <c r="C19" s="37">
        <v>4494</v>
      </c>
      <c r="D19" s="37">
        <v>2602</v>
      </c>
      <c r="E19" s="29">
        <v>0</v>
      </c>
      <c r="F19" s="29">
        <v>0</v>
      </c>
      <c r="G19" s="29">
        <f>SUM(C19:F19)</f>
        <v>7096</v>
      </c>
    </row>
    <row r="20" spans="2:7" ht="15">
      <c r="B20" s="78"/>
      <c r="C20" s="78"/>
      <c r="D20" s="78"/>
      <c r="E20" s="78"/>
      <c r="F20" s="78"/>
      <c r="G20" s="78"/>
    </row>
    <row r="21" spans="2:7" ht="15">
      <c r="B21" s="22" t="s">
        <v>36</v>
      </c>
      <c r="C21" s="23">
        <v>3598763</v>
      </c>
      <c r="D21" s="23">
        <v>1084335</v>
      </c>
      <c r="E21" s="23">
        <v>314382</v>
      </c>
      <c r="F21" s="23">
        <v>166374</v>
      </c>
      <c r="G21" s="23">
        <f>SUM(C21:F21)</f>
        <v>5163854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98</v>
      </c>
      <c r="C23" s="11"/>
      <c r="D23" s="11"/>
      <c r="E23" s="11"/>
      <c r="F23" s="11"/>
      <c r="G23" s="12"/>
    </row>
    <row r="24" spans="2:7" ht="15">
      <c r="B24" s="22" t="s">
        <v>99</v>
      </c>
      <c r="C24" s="23">
        <v>441165</v>
      </c>
      <c r="D24" s="23">
        <v>257502</v>
      </c>
      <c r="E24" s="23">
        <v>128280</v>
      </c>
      <c r="F24" s="23">
        <v>22862</v>
      </c>
      <c r="G24" s="23">
        <f>SUM(C24:F24)</f>
        <v>849809</v>
      </c>
    </row>
    <row r="25" spans="2:6" ht="15">
      <c r="B25" s="1"/>
      <c r="C25" s="1"/>
      <c r="D25" s="1"/>
      <c r="E25" s="1"/>
      <c r="F25" s="1"/>
    </row>
    <row r="26" spans="2:7" ht="15">
      <c r="B26" s="28" t="s">
        <v>100</v>
      </c>
      <c r="C26" s="11"/>
      <c r="D26" s="11"/>
      <c r="E26" s="11"/>
      <c r="F26" s="11"/>
      <c r="G26" s="12"/>
    </row>
    <row r="27" spans="2:7" ht="15">
      <c r="B27" s="22" t="s">
        <v>101</v>
      </c>
      <c r="C27" s="23">
        <v>4039928</v>
      </c>
      <c r="D27" s="23">
        <v>1341837</v>
      </c>
      <c r="E27" s="23">
        <v>442662</v>
      </c>
      <c r="F27" s="23">
        <v>189236</v>
      </c>
      <c r="G27" s="23">
        <f>SUM(C27:F27)</f>
        <v>6013663</v>
      </c>
    </row>
    <row r="28" spans="2:8" ht="15">
      <c r="B28" s="56"/>
      <c r="C28" s="56"/>
      <c r="D28" s="56"/>
      <c r="E28" s="56"/>
      <c r="F28" s="56"/>
      <c r="G28" s="56"/>
      <c r="H28" s="56"/>
    </row>
    <row r="29" spans="2:7" ht="15">
      <c r="B29" s="60" t="s">
        <v>13</v>
      </c>
      <c r="C29" s="61"/>
      <c r="D29" s="61"/>
      <c r="E29" s="61"/>
      <c r="F29" s="61"/>
      <c r="G29" s="62"/>
    </row>
    <row r="30" spans="2:7" ht="15">
      <c r="B30" s="39" t="s">
        <v>14</v>
      </c>
      <c r="C30" s="40">
        <v>1342721</v>
      </c>
      <c r="D30" s="40">
        <v>262885</v>
      </c>
      <c r="E30" s="37">
        <v>151447</v>
      </c>
      <c r="F30" s="40">
        <v>23386</v>
      </c>
      <c r="G30" s="40">
        <f>SUM(C30:F30)</f>
        <v>1780439</v>
      </c>
    </row>
    <row r="31" spans="2:8" ht="15">
      <c r="B31" s="56"/>
      <c r="C31" s="56"/>
      <c r="D31" s="56"/>
      <c r="E31" s="56"/>
      <c r="F31" s="56"/>
      <c r="G31" s="56"/>
      <c r="H31" s="56"/>
    </row>
    <row r="32" spans="2:7" ht="15">
      <c r="B32" s="60" t="s">
        <v>84</v>
      </c>
      <c r="C32" s="61"/>
      <c r="D32" s="61"/>
      <c r="E32" s="61"/>
      <c r="F32" s="61"/>
      <c r="G32" s="62"/>
    </row>
    <row r="33" spans="2:7" ht="15">
      <c r="B33" s="39" t="s">
        <v>102</v>
      </c>
      <c r="C33" s="40">
        <v>2596359849643</v>
      </c>
      <c r="D33" s="40">
        <v>515118023523</v>
      </c>
      <c r="E33" s="40">
        <v>221974200814</v>
      </c>
      <c r="F33" s="40">
        <v>73742073216</v>
      </c>
      <c r="G33" s="40">
        <f>SUM(C33:F33)</f>
        <v>3407194147196</v>
      </c>
    </row>
    <row r="34" spans="2:7" ht="15">
      <c r="B34" s="39" t="s">
        <v>103</v>
      </c>
      <c r="C34" s="40">
        <v>115479361891</v>
      </c>
      <c r="D34" s="40">
        <f>213163*D24</f>
        <v>54889898826</v>
      </c>
      <c r="E34" s="40">
        <v>20868808800</v>
      </c>
      <c r="F34" s="40">
        <v>2929055100</v>
      </c>
      <c r="G34" s="40">
        <f>SUM(C34:F34)</f>
        <v>194167124617</v>
      </c>
    </row>
    <row r="35" spans="2:7" ht="15">
      <c r="B35" s="22" t="s">
        <v>104</v>
      </c>
      <c r="C35" s="23">
        <v>2711839211534</v>
      </c>
      <c r="D35" s="23">
        <v>515118236686</v>
      </c>
      <c r="E35" s="23">
        <v>242843009614</v>
      </c>
      <c r="F35" s="23">
        <v>76671128316</v>
      </c>
      <c r="G35" s="23">
        <f>SUM(C35:F35)</f>
        <v>3546471586150</v>
      </c>
    </row>
    <row r="36" spans="2:8" ht="15">
      <c r="B36" s="56"/>
      <c r="C36" s="56"/>
      <c r="D36" s="56"/>
      <c r="E36" s="56"/>
      <c r="F36" s="56"/>
      <c r="G36" s="56"/>
      <c r="H36" s="56"/>
    </row>
    <row r="37" spans="2:7" ht="21">
      <c r="B37" s="64" t="s">
        <v>81</v>
      </c>
      <c r="C37" s="65"/>
      <c r="D37" s="65"/>
      <c r="E37" s="65"/>
      <c r="F37" s="65"/>
      <c r="G37" s="66"/>
    </row>
    <row r="38" spans="2:7" ht="15">
      <c r="B38" s="60" t="s">
        <v>15</v>
      </c>
      <c r="C38" s="61"/>
      <c r="D38" s="61"/>
      <c r="E38" s="61"/>
      <c r="F38" s="61"/>
      <c r="G38" s="62"/>
    </row>
    <row r="39" spans="2:9" ht="15">
      <c r="B39" s="39" t="s">
        <v>16</v>
      </c>
      <c r="C39" s="37">
        <v>387766</v>
      </c>
      <c r="D39" s="37">
        <v>174493</v>
      </c>
      <c r="E39" s="37">
        <v>95142</v>
      </c>
      <c r="F39" s="37">
        <v>21435</v>
      </c>
      <c r="G39" s="37">
        <f>SUM(C39:F39)</f>
        <v>678836</v>
      </c>
      <c r="H39" s="9"/>
      <c r="I39" s="9"/>
    </row>
    <row r="40" spans="2:9" ht="15">
      <c r="B40" s="39" t="s">
        <v>17</v>
      </c>
      <c r="C40" s="13">
        <v>1967.867154</v>
      </c>
      <c r="D40" s="13">
        <v>804.583246</v>
      </c>
      <c r="E40" s="37">
        <v>501</v>
      </c>
      <c r="F40" s="37">
        <v>131.998185</v>
      </c>
      <c r="G40" s="13">
        <f>SUM(C40:F40)</f>
        <v>3405.448585</v>
      </c>
      <c r="H40" s="9"/>
      <c r="I40" s="9"/>
    </row>
    <row r="41" spans="1:9" ht="15">
      <c r="A41" s="4"/>
      <c r="B41" s="56"/>
      <c r="C41" s="56"/>
      <c r="D41" s="56"/>
      <c r="E41" s="56"/>
      <c r="F41" s="56"/>
      <c r="G41" s="56"/>
      <c r="H41" s="56"/>
      <c r="I41" s="9"/>
    </row>
    <row r="42" spans="2:9" ht="15">
      <c r="B42" s="55" t="s">
        <v>18</v>
      </c>
      <c r="C42" s="55"/>
      <c r="D42" s="55"/>
      <c r="E42" s="55"/>
      <c r="F42" s="55"/>
      <c r="G42" s="55"/>
      <c r="I42" s="9"/>
    </row>
    <row r="43" spans="2:9" ht="15">
      <c r="B43" s="39" t="s">
        <v>19</v>
      </c>
      <c r="C43" s="37">
        <v>122</v>
      </c>
      <c r="D43" s="37">
        <v>33</v>
      </c>
      <c r="E43" s="37">
        <v>32</v>
      </c>
      <c r="F43" s="37">
        <v>2</v>
      </c>
      <c r="G43" s="37">
        <f>SUM(C43:F43)</f>
        <v>189</v>
      </c>
      <c r="H43" s="9"/>
      <c r="I43" s="9"/>
    </row>
    <row r="44" spans="2:9" ht="15">
      <c r="B44" s="39" t="s">
        <v>20</v>
      </c>
      <c r="C44" s="13">
        <v>1.371483</v>
      </c>
      <c r="D44" s="13">
        <v>0.41063</v>
      </c>
      <c r="E44" s="13">
        <v>0.3</v>
      </c>
      <c r="F44" s="13">
        <v>0.081462</v>
      </c>
      <c r="G44" s="13">
        <f>SUM(C44:F44)</f>
        <v>2.1635750000000002</v>
      </c>
      <c r="H44" s="9"/>
      <c r="I44" s="9"/>
    </row>
    <row r="45" spans="1:9" ht="15">
      <c r="A45" s="4"/>
      <c r="B45" s="56"/>
      <c r="C45" s="56"/>
      <c r="D45" s="56"/>
      <c r="E45" s="56"/>
      <c r="F45" s="56"/>
      <c r="G45" s="56"/>
      <c r="H45" s="56"/>
      <c r="I45" s="9"/>
    </row>
    <row r="46" spans="2:9" ht="15">
      <c r="B46" s="55" t="s">
        <v>21</v>
      </c>
      <c r="C46" s="55"/>
      <c r="D46" s="55"/>
      <c r="E46" s="55"/>
      <c r="F46" s="55"/>
      <c r="G46" s="55"/>
      <c r="I46" s="9"/>
    </row>
    <row r="47" spans="2:9" ht="15">
      <c r="B47" s="39" t="s">
        <v>22</v>
      </c>
      <c r="C47" s="40">
        <v>84541</v>
      </c>
      <c r="D47" s="40">
        <v>47885</v>
      </c>
      <c r="E47" s="40">
        <v>8374</v>
      </c>
      <c r="F47" s="40">
        <v>6871</v>
      </c>
      <c r="G47" s="40">
        <f>SUM(C47:F47)</f>
        <v>147671</v>
      </c>
      <c r="H47" s="9"/>
      <c r="I47" s="9"/>
    </row>
    <row r="48" spans="2:9" ht="15">
      <c r="B48" s="39" t="s">
        <v>23</v>
      </c>
      <c r="C48" s="13">
        <v>39145.906217</v>
      </c>
      <c r="D48" s="13">
        <v>11589.477157</v>
      </c>
      <c r="E48" s="13">
        <v>3906.175</v>
      </c>
      <c r="F48" s="13">
        <v>1205.03</v>
      </c>
      <c r="G48" s="13">
        <f>SUM(C48:F48)</f>
        <v>55846.588374000006</v>
      </c>
      <c r="H48" s="9"/>
      <c r="I48" s="9"/>
    </row>
    <row r="49" spans="1:8" ht="15">
      <c r="A49" s="4"/>
      <c r="B49" s="56"/>
      <c r="C49" s="56"/>
      <c r="D49" s="56"/>
      <c r="E49" s="56"/>
      <c r="F49" s="56"/>
      <c r="G49" s="56"/>
      <c r="H49" s="56"/>
    </row>
    <row r="50" spans="2:7" ht="21">
      <c r="B50" s="64" t="s">
        <v>82</v>
      </c>
      <c r="C50" s="65"/>
      <c r="D50" s="65"/>
      <c r="E50" s="65"/>
      <c r="F50" s="65"/>
      <c r="G50" s="66"/>
    </row>
    <row r="51" spans="1:8" ht="15">
      <c r="A51" s="4"/>
      <c r="B51" s="77"/>
      <c r="C51" s="77"/>
      <c r="D51" s="77"/>
      <c r="E51" s="77"/>
      <c r="F51" s="77"/>
      <c r="G51" s="77"/>
      <c r="H51" s="77"/>
    </row>
    <row r="52" spans="2:7" ht="15">
      <c r="B52" s="55" t="s">
        <v>92</v>
      </c>
      <c r="C52" s="55"/>
      <c r="D52" s="55"/>
      <c r="E52" s="55"/>
      <c r="F52" s="55"/>
      <c r="G52" s="55"/>
    </row>
    <row r="53" spans="2:7" ht="15">
      <c r="B53" s="70" t="s">
        <v>24</v>
      </c>
      <c r="C53" s="70"/>
      <c r="D53" s="70"/>
      <c r="E53" s="70"/>
      <c r="F53" s="70"/>
      <c r="G53" s="70"/>
    </row>
    <row r="54" spans="2:7" ht="15">
      <c r="B54" s="39" t="s">
        <v>25</v>
      </c>
      <c r="C54" s="40">
        <v>151466</v>
      </c>
      <c r="D54" s="40">
        <v>10288</v>
      </c>
      <c r="E54" s="40">
        <v>3641</v>
      </c>
      <c r="F54" s="40">
        <v>1442</v>
      </c>
      <c r="G54" s="40">
        <f aca="true" t="shared" si="0" ref="G54:G70">SUM(C54:F54)</f>
        <v>166837</v>
      </c>
    </row>
    <row r="55" spans="2:7" ht="15">
      <c r="B55" s="39" t="s">
        <v>26</v>
      </c>
      <c r="C55" s="40">
        <v>74541.607923</v>
      </c>
      <c r="D55" s="40">
        <v>18597.245155000077</v>
      </c>
      <c r="E55" s="40">
        <v>4920.295615</v>
      </c>
      <c r="F55" s="40">
        <v>1630</v>
      </c>
      <c r="G55" s="40">
        <f t="shared" si="0"/>
        <v>99689.14869300007</v>
      </c>
    </row>
    <row r="56" spans="2:7" ht="15">
      <c r="B56" s="39" t="s">
        <v>27</v>
      </c>
      <c r="C56" s="40">
        <v>10.9310076188716</v>
      </c>
      <c r="D56" s="40">
        <v>41.586627660894735</v>
      </c>
      <c r="E56" s="40">
        <v>25</v>
      </c>
      <c r="F56" s="40">
        <v>22</v>
      </c>
      <c r="G56" s="40">
        <f>AVERAGE(C56:F56)</f>
        <v>24.879408819941585</v>
      </c>
    </row>
    <row r="57" spans="2:7" ht="15">
      <c r="B57" s="39" t="s">
        <v>28</v>
      </c>
      <c r="C57" s="40">
        <v>732606</v>
      </c>
      <c r="D57" s="40">
        <v>203126.82940077153</v>
      </c>
      <c r="E57" s="40">
        <v>75049</v>
      </c>
      <c r="F57" s="40">
        <v>25543</v>
      </c>
      <c r="G57" s="40">
        <f t="shared" si="0"/>
        <v>1036324.8294007715</v>
      </c>
    </row>
    <row r="58" spans="2:7" ht="15">
      <c r="B58" s="39" t="s">
        <v>108</v>
      </c>
      <c r="C58" s="13">
        <v>1159753.332697</v>
      </c>
      <c r="D58" s="13">
        <v>303071.9330692321</v>
      </c>
      <c r="E58" s="40">
        <v>87654.003392</v>
      </c>
      <c r="F58" s="40">
        <v>29349</v>
      </c>
      <c r="G58" s="13">
        <f t="shared" si="0"/>
        <v>1579828.269158232</v>
      </c>
    </row>
    <row r="59" spans="2:7" ht="15">
      <c r="B59" s="63" t="s">
        <v>29</v>
      </c>
      <c r="C59" s="63"/>
      <c r="D59" s="63"/>
      <c r="E59" s="63"/>
      <c r="F59" s="63"/>
      <c r="G59" s="63"/>
    </row>
    <row r="60" spans="2:7" ht="15">
      <c r="B60" s="39" t="s">
        <v>25</v>
      </c>
      <c r="C60" s="24">
        <v>0</v>
      </c>
      <c r="D60" s="18">
        <v>0</v>
      </c>
      <c r="E60" s="24">
        <v>0</v>
      </c>
      <c r="F60" s="24">
        <v>0</v>
      </c>
      <c r="G60" s="40">
        <f t="shared" si="0"/>
        <v>0</v>
      </c>
    </row>
    <row r="61" spans="2:7" ht="15">
      <c r="B61" s="39" t="s">
        <v>26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2:7" ht="15">
      <c r="B62" s="39" t="s">
        <v>27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2:7" ht="15">
      <c r="B63" s="39" t="s">
        <v>28</v>
      </c>
      <c r="C63" s="24">
        <v>0</v>
      </c>
      <c r="D63" s="18">
        <v>1</v>
      </c>
      <c r="E63" s="24">
        <v>0</v>
      </c>
      <c r="F63" s="24">
        <v>0</v>
      </c>
      <c r="G63" s="40">
        <f t="shared" si="0"/>
        <v>1</v>
      </c>
    </row>
    <row r="64" spans="2:7" ht="15">
      <c r="B64" s="39" t="s">
        <v>108</v>
      </c>
      <c r="C64" s="24">
        <v>0</v>
      </c>
      <c r="D64" s="13">
        <v>2.078516</v>
      </c>
      <c r="E64" s="24">
        <v>0</v>
      </c>
      <c r="F64" s="24">
        <v>0</v>
      </c>
      <c r="G64" s="14">
        <f t="shared" si="0"/>
        <v>2.078516</v>
      </c>
    </row>
    <row r="65" spans="2:7" ht="15">
      <c r="B65" s="70" t="s">
        <v>31</v>
      </c>
      <c r="C65" s="70"/>
      <c r="D65" s="70"/>
      <c r="E65" s="70"/>
      <c r="F65" s="70"/>
      <c r="G65" s="70"/>
    </row>
    <row r="66" spans="2:7" ht="15">
      <c r="B66" s="39" t="s">
        <v>25</v>
      </c>
      <c r="C66" s="37">
        <v>8770</v>
      </c>
      <c r="D66" s="37">
        <v>3923</v>
      </c>
      <c r="E66" s="37">
        <v>2983</v>
      </c>
      <c r="F66" s="37">
        <v>84</v>
      </c>
      <c r="G66" s="37">
        <f t="shared" si="0"/>
        <v>15760</v>
      </c>
    </row>
    <row r="67" spans="2:7" ht="15">
      <c r="B67" s="39" t="s">
        <v>26</v>
      </c>
      <c r="C67" s="37">
        <v>4902.045912</v>
      </c>
      <c r="D67" s="37">
        <v>3837.0612399999955</v>
      </c>
      <c r="E67" s="37">
        <v>2786.927228</v>
      </c>
      <c r="F67" s="37">
        <v>32</v>
      </c>
      <c r="G67" s="37">
        <f t="shared" si="0"/>
        <v>11558.034379999996</v>
      </c>
    </row>
    <row r="68" spans="2:7" ht="15">
      <c r="B68" s="39" t="s">
        <v>27</v>
      </c>
      <c r="C68" s="37">
        <v>31.4631698973774</v>
      </c>
      <c r="D68" s="37">
        <v>51.06484170654973</v>
      </c>
      <c r="E68" s="37">
        <v>44</v>
      </c>
      <c r="F68" s="37">
        <v>52</v>
      </c>
      <c r="G68" s="37">
        <f>AVERAGE(C68:F68)</f>
        <v>44.63200290098178</v>
      </c>
    </row>
    <row r="69" spans="2:7" ht="15">
      <c r="B69" s="39" t="s">
        <v>28</v>
      </c>
      <c r="C69" s="37">
        <v>134866</v>
      </c>
      <c r="D69" s="37">
        <v>135439.17059922847</v>
      </c>
      <c r="E69" s="37">
        <v>50083</v>
      </c>
      <c r="F69" s="37">
        <v>7741</v>
      </c>
      <c r="G69" s="37">
        <f t="shared" si="0"/>
        <v>328129.17059922847</v>
      </c>
    </row>
    <row r="70" spans="2:7" ht="15">
      <c r="B70" s="39" t="s">
        <v>108</v>
      </c>
      <c r="C70" s="14">
        <v>94930.593696</v>
      </c>
      <c r="D70" s="14">
        <v>96171.02309376789</v>
      </c>
      <c r="E70" s="14">
        <v>30621.161962</v>
      </c>
      <c r="F70" s="37">
        <v>1773</v>
      </c>
      <c r="G70" s="14">
        <f t="shared" si="0"/>
        <v>223495.77875176788</v>
      </c>
    </row>
    <row r="71" spans="2:7" ht="15">
      <c r="B71" s="74" t="s">
        <v>32</v>
      </c>
      <c r="C71" s="75"/>
      <c r="D71" s="75"/>
      <c r="E71" s="75"/>
      <c r="F71" s="75"/>
      <c r="G71" s="76"/>
    </row>
    <row r="72" spans="2:7" ht="15">
      <c r="B72" s="22" t="s">
        <v>25</v>
      </c>
      <c r="C72" s="23">
        <v>160236</v>
      </c>
      <c r="D72" s="23">
        <v>14211</v>
      </c>
      <c r="E72" s="23">
        <v>6624</v>
      </c>
      <c r="F72" s="23">
        <v>1526</v>
      </c>
      <c r="G72" s="23">
        <f>SUM(C72:F72)</f>
        <v>182597</v>
      </c>
    </row>
    <row r="73" spans="2:7" ht="15">
      <c r="B73" s="22" t="s">
        <v>26</v>
      </c>
      <c r="C73" s="23">
        <v>79443.653835</v>
      </c>
      <c r="D73" s="23">
        <v>22434.306395000072</v>
      </c>
      <c r="E73" s="23">
        <v>7707.222843</v>
      </c>
      <c r="F73" s="23">
        <v>1662</v>
      </c>
      <c r="G73" s="26">
        <f>SUM(C73:F73)</f>
        <v>111247.18307300008</v>
      </c>
    </row>
    <row r="74" spans="2:7" ht="15">
      <c r="B74" s="22" t="s">
        <v>27</v>
      </c>
      <c r="C74" s="23">
        <v>21.1970887581245</v>
      </c>
      <c r="D74" s="23">
        <v>30.883823122481488</v>
      </c>
      <c r="E74" s="23">
        <v>34</v>
      </c>
      <c r="F74" s="23">
        <v>23</v>
      </c>
      <c r="G74" s="23">
        <f>AVERAGE(C74:F74)</f>
        <v>27.270227970151495</v>
      </c>
    </row>
    <row r="75" spans="2:7" ht="15">
      <c r="B75" s="22" t="s">
        <v>28</v>
      </c>
      <c r="C75" s="23">
        <v>867472</v>
      </c>
      <c r="D75" s="23">
        <v>338567</v>
      </c>
      <c r="E75" s="23">
        <v>125132</v>
      </c>
      <c r="F75" s="23">
        <v>33284</v>
      </c>
      <c r="G75" s="23">
        <f>SUM(C75:F75)</f>
        <v>1364455</v>
      </c>
    </row>
    <row r="76" spans="2:7" ht="15">
      <c r="B76" s="22" t="s">
        <v>108</v>
      </c>
      <c r="C76" s="26">
        <v>1254683.926393</v>
      </c>
      <c r="D76" s="26">
        <v>399245.034679</v>
      </c>
      <c r="E76" s="26">
        <v>118275.165354</v>
      </c>
      <c r="F76" s="23">
        <v>31122</v>
      </c>
      <c r="G76" s="26">
        <f>SUM(C76:F76)</f>
        <v>1803326.126426</v>
      </c>
    </row>
    <row r="77" spans="1:8" ht="15">
      <c r="A77" s="4"/>
      <c r="B77" s="56"/>
      <c r="C77" s="56"/>
      <c r="D77" s="56"/>
      <c r="E77" s="56"/>
      <c r="F77" s="56"/>
      <c r="G77" s="56"/>
      <c r="H77" s="56"/>
    </row>
    <row r="78" spans="2:7" ht="15">
      <c r="B78" s="60" t="s">
        <v>30</v>
      </c>
      <c r="C78" s="61"/>
      <c r="D78" s="61"/>
      <c r="E78" s="61"/>
      <c r="F78" s="61"/>
      <c r="G78" s="62"/>
    </row>
    <row r="79" spans="2:7" ht="15">
      <c r="B79" s="71" t="s">
        <v>24</v>
      </c>
      <c r="C79" s="72"/>
      <c r="D79" s="72"/>
      <c r="E79" s="72"/>
      <c r="F79" s="72"/>
      <c r="G79" s="73"/>
    </row>
    <row r="80" spans="2:7" ht="15">
      <c r="B80" s="39" t="s">
        <v>25</v>
      </c>
      <c r="C80" s="24">
        <v>10</v>
      </c>
      <c r="D80" s="24">
        <v>0</v>
      </c>
      <c r="E80" s="24">
        <v>0</v>
      </c>
      <c r="F80" s="24" t="s">
        <v>110</v>
      </c>
      <c r="G80" s="24">
        <f>SUM(C80:F80)</f>
        <v>10</v>
      </c>
    </row>
    <row r="81" spans="2:7" ht="15">
      <c r="B81" s="39" t="s">
        <v>26</v>
      </c>
      <c r="C81" s="30">
        <v>346.307705</v>
      </c>
      <c r="D81" s="30">
        <v>0</v>
      </c>
      <c r="E81" s="24">
        <v>0</v>
      </c>
      <c r="F81" s="30" t="s">
        <v>110</v>
      </c>
      <c r="G81" s="30">
        <f>SUM(C81:F81)</f>
        <v>346.307705</v>
      </c>
    </row>
    <row r="82" spans="2:7" ht="15">
      <c r="B82" s="39" t="s">
        <v>27</v>
      </c>
      <c r="C82" s="30">
        <v>271.2</v>
      </c>
      <c r="D82" s="30">
        <v>0</v>
      </c>
      <c r="E82" s="24">
        <v>0</v>
      </c>
      <c r="F82" s="30" t="s">
        <v>110</v>
      </c>
      <c r="G82" s="30">
        <f>AVERAGE(C82:F82)</f>
        <v>90.39999999999999</v>
      </c>
    </row>
    <row r="83" spans="2:7" ht="15">
      <c r="B83" s="39" t="s">
        <v>28</v>
      </c>
      <c r="C83" s="30">
        <v>1119</v>
      </c>
      <c r="D83" s="30">
        <v>148</v>
      </c>
      <c r="E83" s="30">
        <v>7</v>
      </c>
      <c r="F83" s="30">
        <v>1</v>
      </c>
      <c r="G83" s="30">
        <f>SUM(C83:F83)</f>
        <v>1275</v>
      </c>
    </row>
    <row r="84" spans="2:7" ht="15">
      <c r="B84" s="39" t="s">
        <v>108</v>
      </c>
      <c r="C84" s="13">
        <v>22146.578117</v>
      </c>
      <c r="D84" s="13">
        <v>1814.193646</v>
      </c>
      <c r="E84" s="30">
        <v>88</v>
      </c>
      <c r="F84" s="13">
        <v>15.64999574</v>
      </c>
      <c r="G84" s="13">
        <f>SUM(C84:F84)</f>
        <v>24064.42175874</v>
      </c>
    </row>
    <row r="85" spans="2:7" ht="15">
      <c r="B85" s="71" t="s">
        <v>29</v>
      </c>
      <c r="C85" s="72"/>
      <c r="D85" s="72"/>
      <c r="E85" s="72"/>
      <c r="F85" s="72"/>
      <c r="G85" s="73"/>
    </row>
    <row r="86" spans="2:7" ht="15">
      <c r="B86" s="39" t="s">
        <v>25</v>
      </c>
      <c r="C86" s="24">
        <v>0</v>
      </c>
      <c r="D86" s="24">
        <v>0</v>
      </c>
      <c r="E86" s="24">
        <v>0</v>
      </c>
      <c r="F86" s="24" t="s">
        <v>110</v>
      </c>
      <c r="G86" s="37">
        <f>SUM(C86:F86)</f>
        <v>0</v>
      </c>
    </row>
    <row r="87" spans="2:7" ht="15">
      <c r="B87" s="39" t="s">
        <v>26</v>
      </c>
      <c r="C87" s="24">
        <v>0</v>
      </c>
      <c r="D87" s="24">
        <v>0</v>
      </c>
      <c r="E87" s="24">
        <v>0</v>
      </c>
      <c r="F87" s="24" t="s">
        <v>110</v>
      </c>
      <c r="G87" s="37">
        <f>SUM(C87:F87)</f>
        <v>0</v>
      </c>
    </row>
    <row r="88" spans="2:7" ht="15">
      <c r="B88" s="39" t="s">
        <v>27</v>
      </c>
      <c r="C88" s="24">
        <v>0</v>
      </c>
      <c r="D88" s="24">
        <v>0</v>
      </c>
      <c r="E88" s="24">
        <v>0</v>
      </c>
      <c r="F88" s="24" t="s">
        <v>110</v>
      </c>
      <c r="G88" s="37">
        <f>AVERAGE(C88:F88)</f>
        <v>0</v>
      </c>
    </row>
    <row r="89" spans="2:7" ht="15">
      <c r="B89" s="39" t="s">
        <v>28</v>
      </c>
      <c r="C89" s="24">
        <v>0</v>
      </c>
      <c r="D89" s="24">
        <v>0</v>
      </c>
      <c r="E89" s="24">
        <v>0</v>
      </c>
      <c r="F89" s="24" t="s">
        <v>110</v>
      </c>
      <c r="G89" s="37">
        <f>SUM(C89:F89)</f>
        <v>0</v>
      </c>
    </row>
    <row r="90" spans="2:7" ht="15">
      <c r="B90" s="39" t="s">
        <v>108</v>
      </c>
      <c r="C90" s="24">
        <v>0</v>
      </c>
      <c r="D90" s="24">
        <v>0</v>
      </c>
      <c r="E90" s="24">
        <v>0</v>
      </c>
      <c r="F90" s="24" t="s">
        <v>110</v>
      </c>
      <c r="G90" s="37">
        <f>SUM(C90:F90)</f>
        <v>0</v>
      </c>
    </row>
    <row r="91" spans="2:7" ht="15">
      <c r="B91" s="71" t="s">
        <v>31</v>
      </c>
      <c r="C91" s="72"/>
      <c r="D91" s="72"/>
      <c r="E91" s="72"/>
      <c r="F91" s="72"/>
      <c r="G91" s="73"/>
    </row>
    <row r="92" spans="2:7" ht="15">
      <c r="B92" s="39" t="s">
        <v>25</v>
      </c>
      <c r="C92" s="39">
        <v>0</v>
      </c>
      <c r="D92" s="24">
        <v>0</v>
      </c>
      <c r="E92" s="24">
        <v>0</v>
      </c>
      <c r="F92" s="24" t="s">
        <v>110</v>
      </c>
      <c r="G92" s="37">
        <f>SUM(C92:F92)</f>
        <v>0</v>
      </c>
    </row>
    <row r="93" spans="2:7" ht="15">
      <c r="B93" s="39" t="s">
        <v>26</v>
      </c>
      <c r="C93" s="36">
        <v>0</v>
      </c>
      <c r="D93" s="24">
        <v>0</v>
      </c>
      <c r="E93" s="24">
        <v>0</v>
      </c>
      <c r="F93" s="24" t="s">
        <v>110</v>
      </c>
      <c r="G93" s="37">
        <f>SUM(C93:F93)</f>
        <v>0</v>
      </c>
    </row>
    <row r="94" spans="2:7" ht="15">
      <c r="B94" s="39" t="s">
        <v>27</v>
      </c>
      <c r="C94" s="42">
        <v>0</v>
      </c>
      <c r="D94" s="24">
        <v>0</v>
      </c>
      <c r="E94" s="24">
        <v>0</v>
      </c>
      <c r="F94" s="24" t="s">
        <v>110</v>
      </c>
      <c r="G94" s="37">
        <f>AVERAGE(C94:F94)</f>
        <v>0</v>
      </c>
    </row>
    <row r="95" spans="2:7" ht="15">
      <c r="B95" s="39" t="s">
        <v>28</v>
      </c>
      <c r="C95" s="42">
        <v>15</v>
      </c>
      <c r="D95" s="24">
        <v>0</v>
      </c>
      <c r="E95" s="24">
        <v>0</v>
      </c>
      <c r="F95" s="24" t="s">
        <v>110</v>
      </c>
      <c r="G95" s="37">
        <f>SUM(C95:F95)</f>
        <v>15</v>
      </c>
    </row>
    <row r="96" spans="2:7" ht="15">
      <c r="B96" s="39" t="s">
        <v>108</v>
      </c>
      <c r="C96" s="13">
        <v>213.163769</v>
      </c>
      <c r="D96" s="24">
        <v>0</v>
      </c>
      <c r="E96" s="24">
        <v>0</v>
      </c>
      <c r="F96" s="24" t="s">
        <v>110</v>
      </c>
      <c r="G96" s="13">
        <f>SUM(C96:F96)</f>
        <v>213.163769</v>
      </c>
    </row>
    <row r="97" spans="2:7" ht="15">
      <c r="B97" s="74" t="s">
        <v>91</v>
      </c>
      <c r="C97" s="75"/>
      <c r="D97" s="75"/>
      <c r="E97" s="75"/>
      <c r="F97" s="75"/>
      <c r="G97" s="76"/>
    </row>
    <row r="98" spans="2:7" ht="15">
      <c r="B98" s="22" t="s">
        <v>25</v>
      </c>
      <c r="C98" s="23">
        <v>10</v>
      </c>
      <c r="D98" s="22">
        <v>0</v>
      </c>
      <c r="E98" s="23">
        <v>0</v>
      </c>
      <c r="F98" s="25" t="s">
        <v>110</v>
      </c>
      <c r="G98" s="23">
        <f>SUM(C98:F98)</f>
        <v>10</v>
      </c>
    </row>
    <row r="99" spans="2:7" ht="15">
      <c r="B99" s="22" t="s">
        <v>26</v>
      </c>
      <c r="C99" s="23">
        <v>346.307705</v>
      </c>
      <c r="D99" s="22">
        <v>0</v>
      </c>
      <c r="E99" s="23">
        <v>0</v>
      </c>
      <c r="F99" s="25" t="s">
        <v>110</v>
      </c>
      <c r="G99" s="26">
        <f>SUM(C99:F99)</f>
        <v>346.307705</v>
      </c>
    </row>
    <row r="100" spans="2:7" ht="15">
      <c r="B100" s="22" t="s">
        <v>27</v>
      </c>
      <c r="C100" s="23">
        <v>271.2</v>
      </c>
      <c r="D100" s="22">
        <v>0</v>
      </c>
      <c r="E100" s="23">
        <v>0</v>
      </c>
      <c r="F100" s="25" t="s">
        <v>110</v>
      </c>
      <c r="G100" s="23">
        <f>AVERAGE(C100:F100)</f>
        <v>90.39999999999999</v>
      </c>
    </row>
    <row r="101" spans="2:7" ht="15">
      <c r="B101" s="22" t="s">
        <v>28</v>
      </c>
      <c r="C101" s="23">
        <v>1134</v>
      </c>
      <c r="D101" s="22">
        <v>148</v>
      </c>
      <c r="E101" s="22">
        <v>7</v>
      </c>
      <c r="F101" s="33">
        <v>1</v>
      </c>
      <c r="G101" s="23">
        <f>SUM(C101:F101)</f>
        <v>1290</v>
      </c>
    </row>
    <row r="102" spans="2:7" ht="15">
      <c r="B102" s="22" t="s">
        <v>108</v>
      </c>
      <c r="C102" s="26">
        <v>22359.741886</v>
      </c>
      <c r="D102" s="26">
        <v>1814.193646</v>
      </c>
      <c r="E102" s="22">
        <v>88</v>
      </c>
      <c r="F102" s="26">
        <v>15.64999574</v>
      </c>
      <c r="G102" s="26">
        <f>SUM(C102:F102)</f>
        <v>24277.58552774</v>
      </c>
    </row>
    <row r="103" spans="1:8" ht="15">
      <c r="A103" s="4"/>
      <c r="B103" s="56"/>
      <c r="C103" s="56"/>
      <c r="D103" s="56"/>
      <c r="E103" s="56"/>
      <c r="F103" s="56"/>
      <c r="G103" s="56"/>
      <c r="H103" s="56"/>
    </row>
    <row r="104" spans="2:7" ht="15">
      <c r="B104" s="55" t="s">
        <v>41</v>
      </c>
      <c r="C104" s="55"/>
      <c r="D104" s="55"/>
      <c r="E104" s="55"/>
      <c r="F104" s="55"/>
      <c r="G104" s="55"/>
    </row>
    <row r="105" spans="2:7" ht="15">
      <c r="B105" s="70" t="s">
        <v>40</v>
      </c>
      <c r="C105" s="70"/>
      <c r="D105" s="70"/>
      <c r="E105" s="70"/>
      <c r="F105" s="70"/>
      <c r="G105" s="70"/>
    </row>
    <row r="106" spans="2:7" ht="15">
      <c r="B106" s="39" t="s">
        <v>37</v>
      </c>
      <c r="C106" s="14">
        <v>2.08</v>
      </c>
      <c r="D106" s="17">
        <v>2.7509258043334994</v>
      </c>
      <c r="E106" s="17">
        <v>2.71</v>
      </c>
      <c r="F106" s="17">
        <v>2.43</v>
      </c>
      <c r="G106" s="17">
        <f>AVERAGE(C106:F106)</f>
        <v>2.492731451083375</v>
      </c>
    </row>
    <row r="107" spans="2:7" ht="15">
      <c r="B107" s="39" t="s">
        <v>38</v>
      </c>
      <c r="C107" s="14">
        <v>2.08</v>
      </c>
      <c r="D107" s="17">
        <v>2.6096899224806047</v>
      </c>
      <c r="E107" s="39">
        <v>2.58</v>
      </c>
      <c r="F107" s="17">
        <v>2.43</v>
      </c>
      <c r="G107" s="17">
        <f>AVERAGE(C107:F107)</f>
        <v>2.4249224806201513</v>
      </c>
    </row>
    <row r="108" spans="2:7" ht="15">
      <c r="B108" s="39" t="s">
        <v>39</v>
      </c>
      <c r="C108" s="14">
        <v>2.08</v>
      </c>
      <c r="D108" s="17">
        <v>2.4881163434903164</v>
      </c>
      <c r="E108" s="39">
        <v>2.39</v>
      </c>
      <c r="F108" s="17">
        <v>2.43</v>
      </c>
      <c r="G108" s="17">
        <f>AVERAGE(C108:F108)</f>
        <v>2.3470290858725793</v>
      </c>
    </row>
    <row r="109" spans="2:7" ht="15">
      <c r="B109" s="70" t="s">
        <v>85</v>
      </c>
      <c r="C109" s="70"/>
      <c r="D109" s="70"/>
      <c r="E109" s="70"/>
      <c r="F109" s="70"/>
      <c r="G109" s="70"/>
    </row>
    <row r="110" spans="2:7" ht="15">
      <c r="B110" s="39" t="s">
        <v>37</v>
      </c>
      <c r="C110" s="14">
        <v>1.8</v>
      </c>
      <c r="D110" s="17">
        <v>1.8828571428571428</v>
      </c>
      <c r="E110" s="39">
        <v>1.74</v>
      </c>
      <c r="F110" s="17">
        <v>1.9</v>
      </c>
      <c r="G110" s="17">
        <f>AVERAGE(C110:F110)</f>
        <v>1.8307142857142855</v>
      </c>
    </row>
    <row r="111" spans="2:7" ht="15">
      <c r="B111" s="39" t="s">
        <v>38</v>
      </c>
      <c r="C111" s="14">
        <v>1.8</v>
      </c>
      <c r="D111" s="17">
        <v>1.8693650793650807</v>
      </c>
      <c r="E111" s="39">
        <v>1.72</v>
      </c>
      <c r="F111" s="17">
        <v>1.9</v>
      </c>
      <c r="G111" s="17">
        <f>AVERAGE(C111:F111)</f>
        <v>1.82234126984127</v>
      </c>
    </row>
    <row r="112" spans="2:7" ht="15">
      <c r="B112" s="39" t="s">
        <v>39</v>
      </c>
      <c r="C112" s="14">
        <v>1.8</v>
      </c>
      <c r="D112" s="17">
        <v>1.867152317880791</v>
      </c>
      <c r="E112" s="17">
        <v>1.76</v>
      </c>
      <c r="F112" s="17">
        <v>1.9</v>
      </c>
      <c r="G112" s="17">
        <f>AVERAGE(C112:F112)</f>
        <v>1.8317880794701975</v>
      </c>
    </row>
    <row r="113" spans="1:9" ht="15">
      <c r="A113" s="4"/>
      <c r="B113" s="56"/>
      <c r="C113" s="56"/>
      <c r="D113" s="56"/>
      <c r="E113" s="56"/>
      <c r="F113" s="56"/>
      <c r="G113" s="56"/>
      <c r="H113" s="56"/>
      <c r="I113" s="56"/>
    </row>
    <row r="114" spans="2:7" ht="15">
      <c r="B114" s="70" t="s">
        <v>42</v>
      </c>
      <c r="C114" s="70"/>
      <c r="D114" s="70"/>
      <c r="E114" s="70"/>
      <c r="F114" s="70"/>
      <c r="G114" s="70"/>
    </row>
    <row r="115" spans="2:7" ht="15">
      <c r="B115" s="39" t="s">
        <v>37</v>
      </c>
      <c r="C115" s="14">
        <v>1.59</v>
      </c>
      <c r="D115" s="17">
        <v>1.8230588235294103</v>
      </c>
      <c r="E115" s="17">
        <v>1.72</v>
      </c>
      <c r="F115" s="17">
        <v>1.83</v>
      </c>
      <c r="G115" s="17">
        <f>AVERAGE(C115:F115)</f>
        <v>1.7407647058823525</v>
      </c>
    </row>
    <row r="116" spans="2:7" ht="15">
      <c r="B116" s="39" t="s">
        <v>38</v>
      </c>
      <c r="C116" s="14">
        <v>1.59</v>
      </c>
      <c r="D116" s="17">
        <v>1.8211111111111096</v>
      </c>
      <c r="E116" s="39">
        <v>1.75</v>
      </c>
      <c r="F116" s="17">
        <v>1.83</v>
      </c>
      <c r="G116" s="17">
        <f>AVERAGE(C116:F116)</f>
        <v>1.7477777777777774</v>
      </c>
    </row>
    <row r="117" spans="2:7" ht="15">
      <c r="B117" s="39" t="s">
        <v>39</v>
      </c>
      <c r="C117" s="14">
        <v>1.59</v>
      </c>
      <c r="D117" s="17">
        <v>1.8228450106157545</v>
      </c>
      <c r="E117" s="39">
        <v>1.76</v>
      </c>
      <c r="F117" s="17">
        <v>1.83</v>
      </c>
      <c r="G117" s="17">
        <f>AVERAGE(C117:F117)</f>
        <v>1.7507112526539386</v>
      </c>
    </row>
    <row r="118" spans="2:7" ht="15">
      <c r="B118" s="71" t="s">
        <v>86</v>
      </c>
      <c r="C118" s="72"/>
      <c r="D118" s="72"/>
      <c r="E118" s="72"/>
      <c r="F118" s="72"/>
      <c r="G118" s="73"/>
    </row>
    <row r="119" spans="2:7" ht="15">
      <c r="B119" s="39" t="s">
        <v>37</v>
      </c>
      <c r="C119" s="14">
        <v>0.98</v>
      </c>
      <c r="D119" s="17">
        <v>1.84</v>
      </c>
      <c r="E119" s="39">
        <v>0</v>
      </c>
      <c r="F119" s="17">
        <v>1.83</v>
      </c>
      <c r="G119" s="17">
        <f>AVERAGE(C119:F119)</f>
        <v>1.1625</v>
      </c>
    </row>
    <row r="120" spans="2:7" ht="15">
      <c r="B120" s="39" t="s">
        <v>38</v>
      </c>
      <c r="C120" s="14">
        <v>0.98</v>
      </c>
      <c r="D120" s="17">
        <v>1.84</v>
      </c>
      <c r="E120" s="39">
        <v>1.65</v>
      </c>
      <c r="F120" s="17">
        <v>1.83</v>
      </c>
      <c r="G120" s="17">
        <f>AVERAGE(C120:F120)</f>
        <v>1.5750000000000002</v>
      </c>
    </row>
    <row r="121" spans="2:7" ht="15">
      <c r="B121" s="39" t="s">
        <v>39</v>
      </c>
      <c r="C121" s="14">
        <v>0.98</v>
      </c>
      <c r="D121" s="17">
        <v>1.8216666666666674</v>
      </c>
      <c r="E121" s="17">
        <v>1.73</v>
      </c>
      <c r="F121" s="17">
        <v>1.83</v>
      </c>
      <c r="G121" s="17">
        <f>AVERAGE(C121:F121)</f>
        <v>1.590416666666667</v>
      </c>
    </row>
    <row r="122" spans="1:8" ht="15">
      <c r="A122" s="4"/>
      <c r="B122" s="56"/>
      <c r="C122" s="56"/>
      <c r="D122" s="56"/>
      <c r="E122" s="56"/>
      <c r="F122" s="56"/>
      <c r="G122" s="56"/>
      <c r="H122" s="56"/>
    </row>
    <row r="123" spans="2:7" ht="15">
      <c r="B123" s="60" t="s">
        <v>43</v>
      </c>
      <c r="C123" s="61"/>
      <c r="D123" s="61"/>
      <c r="E123" s="61"/>
      <c r="F123" s="61"/>
      <c r="G123" s="62"/>
    </row>
    <row r="124" spans="2:8" ht="15">
      <c r="B124" s="2" t="s">
        <v>105</v>
      </c>
      <c r="C124" s="14">
        <v>5.64859525899973</v>
      </c>
      <c r="D124" s="32">
        <v>0</v>
      </c>
      <c r="E124" s="24">
        <v>0</v>
      </c>
      <c r="F124" s="24" t="s">
        <v>110</v>
      </c>
      <c r="G124" s="14">
        <f>AVERAGE(C124:F124)</f>
        <v>1.8828650863332435</v>
      </c>
      <c r="H124" s="3"/>
    </row>
    <row r="125" spans="2:7" ht="15">
      <c r="B125" s="60" t="s">
        <v>111</v>
      </c>
      <c r="C125" s="61"/>
      <c r="D125" s="61"/>
      <c r="E125" s="61"/>
      <c r="F125" s="61"/>
      <c r="G125" s="62"/>
    </row>
    <row r="126" spans="2:7" ht="15">
      <c r="B126" s="5" t="s">
        <v>106</v>
      </c>
      <c r="C126" s="14">
        <v>1.91917004158443</v>
      </c>
      <c r="D126" s="14">
        <v>2.167</v>
      </c>
      <c r="E126" s="14">
        <v>2.268833</v>
      </c>
      <c r="F126" s="15">
        <v>2.33</v>
      </c>
      <c r="G126" s="14">
        <f>AVERAGE(C126:F126)</f>
        <v>2.1712507603961075</v>
      </c>
    </row>
    <row r="127" spans="1:8" ht="15">
      <c r="A127" s="4"/>
      <c r="B127" s="69"/>
      <c r="C127" s="69"/>
      <c r="D127" s="69"/>
      <c r="E127" s="69"/>
      <c r="F127" s="69"/>
      <c r="G127" s="69"/>
      <c r="H127" s="69"/>
    </row>
    <row r="128" spans="2:7" ht="15">
      <c r="B128" s="55" t="s">
        <v>44</v>
      </c>
      <c r="C128" s="55"/>
      <c r="D128" s="55"/>
      <c r="E128" s="55"/>
      <c r="F128" s="55"/>
      <c r="G128" s="55"/>
    </row>
    <row r="129" spans="2:7" ht="15">
      <c r="B129" s="39" t="s">
        <v>45</v>
      </c>
      <c r="C129" s="37">
        <v>361790</v>
      </c>
      <c r="D129" s="40">
        <v>38312</v>
      </c>
      <c r="E129" s="37">
        <v>8558</v>
      </c>
      <c r="F129" s="39">
        <v>341</v>
      </c>
      <c r="G129" s="37">
        <f>SUM(C129:F129)</f>
        <v>409001</v>
      </c>
    </row>
    <row r="130" spans="2:7" ht="15">
      <c r="B130" s="39" t="s">
        <v>46</v>
      </c>
      <c r="C130" s="13">
        <v>181586.867163</v>
      </c>
      <c r="D130" s="13">
        <v>4635.85287</v>
      </c>
      <c r="E130" s="37">
        <v>1120</v>
      </c>
      <c r="F130" s="37">
        <v>47</v>
      </c>
      <c r="G130" s="13">
        <f>SUM(C130:F130)</f>
        <v>187389.720033</v>
      </c>
    </row>
    <row r="131" spans="1:8" ht="15">
      <c r="A131" s="4"/>
      <c r="B131" s="56"/>
      <c r="C131" s="56"/>
      <c r="D131" s="56"/>
      <c r="E131" s="56"/>
      <c r="F131" s="56"/>
      <c r="G131" s="56"/>
      <c r="H131" s="56"/>
    </row>
    <row r="132" spans="2:7" ht="15">
      <c r="B132" s="55" t="s">
        <v>47</v>
      </c>
      <c r="C132" s="55"/>
      <c r="D132" s="55"/>
      <c r="E132" s="55"/>
      <c r="F132" s="55"/>
      <c r="G132" s="55"/>
    </row>
    <row r="133" spans="2:7" ht="15">
      <c r="B133" s="39" t="s">
        <v>48</v>
      </c>
      <c r="C133" s="41">
        <v>575328</v>
      </c>
      <c r="D133" s="40">
        <v>312511</v>
      </c>
      <c r="E133" s="40">
        <v>145306</v>
      </c>
      <c r="F133" s="37">
        <v>416547</v>
      </c>
      <c r="G133" s="37">
        <f>SUM(C133:F133)</f>
        <v>1449692</v>
      </c>
    </row>
    <row r="134" spans="1:8" ht="15">
      <c r="A134" s="4"/>
      <c r="B134" s="56"/>
      <c r="C134" s="56"/>
      <c r="D134" s="56"/>
      <c r="E134" s="56"/>
      <c r="F134" s="56"/>
      <c r="G134" s="56"/>
      <c r="H134" s="56"/>
    </row>
    <row r="135" spans="2:7" ht="21">
      <c r="B135" s="68" t="s">
        <v>88</v>
      </c>
      <c r="C135" s="68"/>
      <c r="D135" s="68"/>
      <c r="E135" s="68"/>
      <c r="F135" s="68"/>
      <c r="G135" s="68"/>
    </row>
    <row r="136" spans="2:7" ht="15">
      <c r="B136" s="55" t="s">
        <v>49</v>
      </c>
      <c r="C136" s="55"/>
      <c r="D136" s="55"/>
      <c r="E136" s="55"/>
      <c r="F136" s="55"/>
      <c r="G136" s="55"/>
    </row>
    <row r="137" spans="2:9" ht="15">
      <c r="B137" s="39" t="s">
        <v>50</v>
      </c>
      <c r="C137" s="37">
        <v>70027</v>
      </c>
      <c r="D137" s="37">
        <v>7682</v>
      </c>
      <c r="E137" s="37">
        <v>0</v>
      </c>
      <c r="F137" s="37">
        <v>10620</v>
      </c>
      <c r="G137" s="40">
        <f>SUM(C137:F137)</f>
        <v>88329</v>
      </c>
      <c r="H137" s="9"/>
      <c r="I137" s="9"/>
    </row>
    <row r="138" spans="2:9" ht="15">
      <c r="B138" s="39" t="s">
        <v>51</v>
      </c>
      <c r="C138" s="37">
        <v>2296</v>
      </c>
      <c r="D138" s="37">
        <v>2420</v>
      </c>
      <c r="E138" s="37">
        <v>10</v>
      </c>
      <c r="F138" s="37">
        <v>762</v>
      </c>
      <c r="G138" s="40">
        <f>SUM(C138:F138)</f>
        <v>5488</v>
      </c>
      <c r="H138" s="9"/>
      <c r="I138" s="9"/>
    </row>
    <row r="139" spans="1:9" ht="15">
      <c r="A139" s="4"/>
      <c r="B139" s="56"/>
      <c r="C139" s="56"/>
      <c r="D139" s="56"/>
      <c r="E139" s="56"/>
      <c r="F139" s="56"/>
      <c r="G139" s="56"/>
      <c r="H139" s="56"/>
      <c r="I139" s="9"/>
    </row>
    <row r="140" spans="2:9" ht="15">
      <c r="B140" s="60" t="s">
        <v>52</v>
      </c>
      <c r="C140" s="61"/>
      <c r="D140" s="61"/>
      <c r="E140" s="61"/>
      <c r="F140" s="61"/>
      <c r="G140" s="62"/>
      <c r="I140" s="9"/>
    </row>
    <row r="141" spans="2:9" ht="15">
      <c r="B141" s="39" t="s">
        <v>53</v>
      </c>
      <c r="C141" s="37">
        <v>0</v>
      </c>
      <c r="D141" s="40">
        <v>0</v>
      </c>
      <c r="E141" s="37">
        <v>0</v>
      </c>
      <c r="F141" s="24" t="s">
        <v>110</v>
      </c>
      <c r="G141" s="40">
        <f>SUM(C141:F141)</f>
        <v>0</v>
      </c>
      <c r="H141" s="9"/>
      <c r="I141" s="9"/>
    </row>
    <row r="142" spans="1:8" ht="15">
      <c r="A142" s="4"/>
      <c r="B142" s="56"/>
      <c r="C142" s="56"/>
      <c r="D142" s="56"/>
      <c r="E142" s="56"/>
      <c r="F142" s="56"/>
      <c r="G142" s="56"/>
      <c r="H142" s="56"/>
    </row>
    <row r="143" spans="2:7" ht="21">
      <c r="B143" s="64" t="s">
        <v>89</v>
      </c>
      <c r="C143" s="65"/>
      <c r="D143" s="65"/>
      <c r="E143" s="65"/>
      <c r="F143" s="65"/>
      <c r="G143" s="66"/>
    </row>
    <row r="144" spans="2:7" ht="15">
      <c r="B144" s="60" t="s">
        <v>83</v>
      </c>
      <c r="C144" s="61"/>
      <c r="D144" s="61"/>
      <c r="E144" s="61"/>
      <c r="F144" s="61"/>
      <c r="G144" s="62"/>
    </row>
    <row r="145" spans="1:8" ht="15">
      <c r="A145" s="4"/>
      <c r="B145" s="67"/>
      <c r="C145" s="67"/>
      <c r="D145" s="67"/>
      <c r="E145" s="67"/>
      <c r="F145" s="67"/>
      <c r="G145" s="67"/>
      <c r="H145" s="67"/>
    </row>
    <row r="146" spans="2:7" ht="15">
      <c r="B146" s="63" t="s">
        <v>54</v>
      </c>
      <c r="C146" s="63"/>
      <c r="D146" s="63"/>
      <c r="E146" s="63"/>
      <c r="F146" s="63"/>
      <c r="G146" s="63"/>
    </row>
    <row r="147" spans="2:7" ht="15">
      <c r="B147" s="39" t="s">
        <v>55</v>
      </c>
      <c r="C147" s="37">
        <v>681</v>
      </c>
      <c r="D147" s="40">
        <v>2712.18146103896</v>
      </c>
      <c r="E147" s="37">
        <v>2</v>
      </c>
      <c r="F147" s="37">
        <v>1</v>
      </c>
      <c r="G147" s="37">
        <f>SUM(C147:F147)</f>
        <v>3396.18146103896</v>
      </c>
    </row>
    <row r="148" spans="2:7" ht="15">
      <c r="B148" s="39" t="s">
        <v>56</v>
      </c>
      <c r="C148" s="13">
        <v>14.09</v>
      </c>
      <c r="D148" s="13">
        <v>55.139035</v>
      </c>
      <c r="E148" s="13">
        <v>0.035</v>
      </c>
      <c r="F148" s="13">
        <v>0.022</v>
      </c>
      <c r="G148" s="13">
        <f>SUM(C148:F148)</f>
        <v>69.286035</v>
      </c>
    </row>
    <row r="149" spans="1:8" ht="15">
      <c r="A149" s="4"/>
      <c r="B149" s="56"/>
      <c r="C149" s="56"/>
      <c r="D149" s="56"/>
      <c r="E149" s="56"/>
      <c r="F149" s="56"/>
      <c r="G149" s="56"/>
      <c r="H149" s="56"/>
    </row>
    <row r="150" spans="2:7" ht="15">
      <c r="B150" s="63" t="s">
        <v>57</v>
      </c>
      <c r="C150" s="63"/>
      <c r="D150" s="63"/>
      <c r="E150" s="63"/>
      <c r="F150" s="63"/>
      <c r="G150" s="63"/>
    </row>
    <row r="151" spans="2:8" ht="15">
      <c r="B151" s="39" t="s">
        <v>58</v>
      </c>
      <c r="C151" s="39">
        <v>0</v>
      </c>
      <c r="D151" s="39">
        <v>0</v>
      </c>
      <c r="E151" s="39">
        <v>10</v>
      </c>
      <c r="F151" s="34">
        <v>0</v>
      </c>
      <c r="G151" s="37">
        <f>SUM(C151:F151)</f>
        <v>10</v>
      </c>
      <c r="H151" s="27"/>
    </row>
    <row r="152" spans="2:8" ht="15">
      <c r="B152" s="39" t="s">
        <v>59</v>
      </c>
      <c r="C152" s="39">
        <v>0</v>
      </c>
      <c r="D152" s="39">
        <v>0</v>
      </c>
      <c r="E152" s="13">
        <v>0.225</v>
      </c>
      <c r="F152" s="34">
        <v>0</v>
      </c>
      <c r="G152" s="13">
        <f>SUM(C152:F152)</f>
        <v>0.225</v>
      </c>
      <c r="H152" s="27"/>
    </row>
    <row r="153" spans="1:8" ht="15">
      <c r="A153" s="4"/>
      <c r="B153" s="56"/>
      <c r="C153" s="56"/>
      <c r="D153" s="56"/>
      <c r="E153" s="56"/>
      <c r="F153" s="56"/>
      <c r="G153" s="56"/>
      <c r="H153" s="56"/>
    </row>
    <row r="154" spans="2:7" ht="15">
      <c r="B154" s="63" t="s">
        <v>62</v>
      </c>
      <c r="C154" s="63"/>
      <c r="D154" s="63"/>
      <c r="E154" s="63"/>
      <c r="F154" s="63"/>
      <c r="G154" s="63"/>
    </row>
    <row r="155" spans="2:8" ht="15">
      <c r="B155" s="39" t="s">
        <v>60</v>
      </c>
      <c r="C155" s="39">
        <v>0</v>
      </c>
      <c r="D155" s="40">
        <v>131</v>
      </c>
      <c r="E155" s="39">
        <v>0</v>
      </c>
      <c r="F155" s="34">
        <v>0</v>
      </c>
      <c r="G155" s="37">
        <f>SUM(C155:F155)</f>
        <v>131</v>
      </c>
      <c r="H155" s="27"/>
    </row>
    <row r="156" spans="2:8" ht="15">
      <c r="B156" s="39" t="s">
        <v>61</v>
      </c>
      <c r="C156" s="39">
        <v>0</v>
      </c>
      <c r="D156" s="13">
        <v>1.67</v>
      </c>
      <c r="E156" s="39">
        <v>0</v>
      </c>
      <c r="F156" s="34">
        <v>0</v>
      </c>
      <c r="G156" s="13">
        <f>SUM(C156:F156)</f>
        <v>1.67</v>
      </c>
      <c r="H156" s="27"/>
    </row>
    <row r="157" spans="1:8" ht="15">
      <c r="A157" s="4"/>
      <c r="B157" s="56"/>
      <c r="C157" s="56"/>
      <c r="D157" s="56"/>
      <c r="E157" s="56"/>
      <c r="F157" s="56"/>
      <c r="G157" s="56"/>
      <c r="H157" s="56"/>
    </row>
    <row r="158" spans="2:7" ht="15">
      <c r="B158" s="63" t="s">
        <v>74</v>
      </c>
      <c r="C158" s="63"/>
      <c r="D158" s="63"/>
      <c r="E158" s="63"/>
      <c r="F158" s="63"/>
      <c r="G158" s="63"/>
    </row>
    <row r="159" spans="2:7" ht="15">
      <c r="B159" s="22" t="s">
        <v>75</v>
      </c>
      <c r="C159" s="23">
        <v>681</v>
      </c>
      <c r="D159" s="23">
        <v>2843.18146103896</v>
      </c>
      <c r="E159" s="23">
        <v>12</v>
      </c>
      <c r="F159" s="23">
        <v>1</v>
      </c>
      <c r="G159" s="23">
        <f>SUM(C159:F159)</f>
        <v>3537.18146103896</v>
      </c>
    </row>
    <row r="160" spans="2:7" ht="15">
      <c r="B160" s="22" t="s">
        <v>76</v>
      </c>
      <c r="C160" s="26">
        <v>14.09</v>
      </c>
      <c r="D160" s="26">
        <v>56.809035</v>
      </c>
      <c r="E160" s="26">
        <v>0.26</v>
      </c>
      <c r="F160" s="26">
        <v>0.022</v>
      </c>
      <c r="G160" s="26">
        <f>SUM(C160:F160)</f>
        <v>71.18103500000001</v>
      </c>
    </row>
    <row r="161" spans="1:8" ht="15">
      <c r="A161" s="4"/>
      <c r="B161" s="56"/>
      <c r="C161" s="56"/>
      <c r="D161" s="56"/>
      <c r="E161" s="56"/>
      <c r="F161" s="56"/>
      <c r="G161" s="56"/>
      <c r="H161" s="56"/>
    </row>
    <row r="162" spans="2:7" ht="15">
      <c r="B162" s="55" t="s">
        <v>63</v>
      </c>
      <c r="C162" s="55"/>
      <c r="D162" s="55"/>
      <c r="E162" s="55"/>
      <c r="F162" s="55"/>
      <c r="G162" s="55"/>
    </row>
    <row r="163" spans="2:7" ht="15">
      <c r="B163" s="18" t="s">
        <v>60</v>
      </c>
      <c r="C163" s="37">
        <v>4205</v>
      </c>
      <c r="D163" s="40">
        <v>23860.0761925521</v>
      </c>
      <c r="E163" s="37">
        <v>3575</v>
      </c>
      <c r="F163" s="37">
        <v>53</v>
      </c>
      <c r="G163" s="37">
        <f>SUM(C163:F163)</f>
        <v>31693.0761925521</v>
      </c>
    </row>
    <row r="164" spans="2:7" ht="15">
      <c r="B164" s="18" t="s">
        <v>61</v>
      </c>
      <c r="C164" s="13">
        <v>105.862283</v>
      </c>
      <c r="D164" s="13">
        <v>124.728873</v>
      </c>
      <c r="E164" s="13">
        <v>29.966835</v>
      </c>
      <c r="F164" s="13">
        <v>0.21634</v>
      </c>
      <c r="G164" s="13">
        <f>SUM(C164:F164)</f>
        <v>260.774331</v>
      </c>
    </row>
    <row r="165" spans="1:7" ht="15">
      <c r="A165" s="4"/>
      <c r="B165" s="56"/>
      <c r="C165" s="56"/>
      <c r="D165" s="56"/>
      <c r="E165" s="56"/>
      <c r="F165" s="56"/>
      <c r="G165" s="56"/>
    </row>
    <row r="166" spans="2:7" ht="15">
      <c r="B166" s="60" t="s">
        <v>64</v>
      </c>
      <c r="C166" s="61"/>
      <c r="D166" s="61"/>
      <c r="E166" s="61"/>
      <c r="F166" s="61"/>
      <c r="G166" s="62"/>
    </row>
    <row r="167" spans="2:7" ht="15">
      <c r="B167" s="57" t="s">
        <v>65</v>
      </c>
      <c r="C167" s="58"/>
      <c r="D167" s="58"/>
      <c r="E167" s="58"/>
      <c r="F167" s="58"/>
      <c r="G167" s="59"/>
    </row>
    <row r="168" spans="2:7" ht="15">
      <c r="B168" s="39" t="s">
        <v>66</v>
      </c>
      <c r="C168" s="37">
        <v>205</v>
      </c>
      <c r="D168" s="40">
        <v>1769.66666666667</v>
      </c>
      <c r="E168" s="37">
        <v>192</v>
      </c>
      <c r="F168" s="40">
        <v>35</v>
      </c>
      <c r="G168" s="37">
        <f>SUM(C168:F168)</f>
        <v>2201.6666666666697</v>
      </c>
    </row>
    <row r="169" spans="2:7" ht="15">
      <c r="B169" s="39" t="s">
        <v>67</v>
      </c>
      <c r="C169" s="13">
        <v>5.125</v>
      </c>
      <c r="D169" s="13">
        <v>28.238489</v>
      </c>
      <c r="E169" s="13">
        <v>3.84</v>
      </c>
      <c r="F169" s="13">
        <v>0.898</v>
      </c>
      <c r="G169" s="13">
        <f>SUM(C169:F169)</f>
        <v>38.10148900000001</v>
      </c>
    </row>
    <row r="170" spans="1:7" ht="15">
      <c r="A170" s="4"/>
      <c r="B170" s="56"/>
      <c r="C170" s="56"/>
      <c r="D170" s="56"/>
      <c r="E170" s="56"/>
      <c r="F170" s="56"/>
      <c r="G170" s="56"/>
    </row>
    <row r="171" spans="2:7" ht="15">
      <c r="B171" s="57" t="s">
        <v>68</v>
      </c>
      <c r="C171" s="58"/>
      <c r="D171" s="58"/>
      <c r="E171" s="58"/>
      <c r="F171" s="58"/>
      <c r="G171" s="59"/>
    </row>
    <row r="172" spans="2:7" ht="15">
      <c r="B172" s="39" t="s">
        <v>69</v>
      </c>
      <c r="C172" s="37">
        <v>2118</v>
      </c>
      <c r="D172" s="40">
        <v>1142</v>
      </c>
      <c r="E172" s="37">
        <v>384</v>
      </c>
      <c r="F172" s="40">
        <v>115</v>
      </c>
      <c r="G172" s="37">
        <f>SUM(C172:F172)</f>
        <v>3759</v>
      </c>
    </row>
    <row r="173" spans="2:7" ht="15">
      <c r="B173" s="39" t="s">
        <v>67</v>
      </c>
      <c r="C173" s="13">
        <v>46.596</v>
      </c>
      <c r="D173" s="13">
        <v>23.976</v>
      </c>
      <c r="E173" s="13">
        <v>7.68</v>
      </c>
      <c r="F173" s="13">
        <v>2.622</v>
      </c>
      <c r="G173" s="13">
        <f>SUM(C173:F173)</f>
        <v>80.87400000000001</v>
      </c>
    </row>
    <row r="174" spans="1:8" ht="15">
      <c r="A174" s="4"/>
      <c r="B174" s="56"/>
      <c r="C174" s="56"/>
      <c r="D174" s="56"/>
      <c r="E174" s="56"/>
      <c r="F174" s="56"/>
      <c r="G174" s="56"/>
      <c r="H174" s="56"/>
    </row>
    <row r="175" spans="2:7" ht="15">
      <c r="B175" s="57" t="s">
        <v>70</v>
      </c>
      <c r="C175" s="58"/>
      <c r="D175" s="58"/>
      <c r="E175" s="58"/>
      <c r="F175" s="58"/>
      <c r="G175" s="59"/>
    </row>
    <row r="176" spans="2:7" ht="15">
      <c r="B176" s="39" t="s">
        <v>69</v>
      </c>
      <c r="C176" s="40">
        <v>168</v>
      </c>
      <c r="D176" s="40">
        <v>275</v>
      </c>
      <c r="E176" s="37">
        <v>183</v>
      </c>
      <c r="F176" s="40">
        <v>31</v>
      </c>
      <c r="G176" s="37">
        <f>SUM(C176:F176)</f>
        <v>657</v>
      </c>
    </row>
    <row r="177" spans="2:7" ht="15">
      <c r="B177" s="39" t="s">
        <v>67</v>
      </c>
      <c r="C177" s="13">
        <v>11.76</v>
      </c>
      <c r="D177" s="13">
        <v>21.86</v>
      </c>
      <c r="E177" s="13">
        <v>9.983255</v>
      </c>
      <c r="F177" s="13">
        <v>2.35</v>
      </c>
      <c r="G177" s="13">
        <f>SUM(C177:F177)</f>
        <v>45.953255</v>
      </c>
    </row>
    <row r="178" spans="1:8" ht="15">
      <c r="A178" s="4"/>
      <c r="B178" s="56"/>
      <c r="C178" s="56"/>
      <c r="D178" s="56"/>
      <c r="E178" s="56"/>
      <c r="F178" s="56"/>
      <c r="G178" s="56"/>
      <c r="H178" s="56"/>
    </row>
    <row r="179" spans="2:7" ht="15">
      <c r="B179" s="57" t="s">
        <v>71</v>
      </c>
      <c r="C179" s="58"/>
      <c r="D179" s="58"/>
      <c r="E179" s="58"/>
      <c r="F179" s="58"/>
      <c r="G179" s="59"/>
    </row>
    <row r="180" spans="2:7" ht="15">
      <c r="B180" s="39" t="s">
        <v>69</v>
      </c>
      <c r="C180" s="40">
        <v>475</v>
      </c>
      <c r="D180" s="40">
        <v>15</v>
      </c>
      <c r="E180" s="29">
        <v>0</v>
      </c>
      <c r="F180" s="40">
        <v>16</v>
      </c>
      <c r="G180" s="37">
        <f>SUM(C180:F180)</f>
        <v>506</v>
      </c>
    </row>
    <row r="181" spans="2:7" ht="15">
      <c r="B181" s="39" t="s">
        <v>67</v>
      </c>
      <c r="C181" s="13">
        <v>14.945</v>
      </c>
      <c r="D181" s="13">
        <v>0.519781</v>
      </c>
      <c r="E181" s="29">
        <v>0</v>
      </c>
      <c r="F181" s="13">
        <v>1.02</v>
      </c>
      <c r="G181" s="13">
        <f>SUM(C181:F181)</f>
        <v>16.484781</v>
      </c>
    </row>
    <row r="182" spans="1:8" ht="15">
      <c r="A182" s="4"/>
      <c r="B182" s="56"/>
      <c r="C182" s="56"/>
      <c r="D182" s="56"/>
      <c r="E182" s="56"/>
      <c r="F182" s="56"/>
      <c r="G182" s="56"/>
      <c r="H182" s="56"/>
    </row>
    <row r="183" spans="2:7" ht="15">
      <c r="B183" s="55" t="s">
        <v>77</v>
      </c>
      <c r="C183" s="55"/>
      <c r="D183" s="55"/>
      <c r="E183" s="55"/>
      <c r="F183" s="55"/>
      <c r="G183" s="55"/>
    </row>
    <row r="184" spans="2:7" ht="15">
      <c r="B184" s="22" t="s">
        <v>78</v>
      </c>
      <c r="C184" s="23">
        <v>2966</v>
      </c>
      <c r="D184" s="23">
        <v>3201.6666666666697</v>
      </c>
      <c r="E184" s="23">
        <v>759</v>
      </c>
      <c r="F184" s="23">
        <v>250</v>
      </c>
      <c r="G184" s="23">
        <f>SUM(C184:F184)</f>
        <v>7176.66666666667</v>
      </c>
    </row>
    <row r="185" spans="2:7" ht="15">
      <c r="B185" s="22" t="s">
        <v>79</v>
      </c>
      <c r="C185" s="26">
        <v>78.42599999999999</v>
      </c>
      <c r="D185" s="26">
        <v>74.59427</v>
      </c>
      <c r="E185" s="26">
        <v>21.503255</v>
      </c>
      <c r="F185" s="26">
        <v>7.106339999999999</v>
      </c>
      <c r="G185" s="26">
        <f>SUM(C185:F185)</f>
        <v>181.62986499999997</v>
      </c>
    </row>
    <row r="186" spans="1:8" ht="15">
      <c r="A186" s="4"/>
      <c r="B186" s="56"/>
      <c r="C186" s="56"/>
      <c r="D186" s="56"/>
      <c r="E186" s="56"/>
      <c r="F186" s="56"/>
      <c r="G186" s="56"/>
      <c r="H186" s="56"/>
    </row>
    <row r="187" spans="2:7" ht="15">
      <c r="B187" s="55" t="s">
        <v>72</v>
      </c>
      <c r="C187" s="55"/>
      <c r="D187" s="55"/>
      <c r="E187" s="55"/>
      <c r="F187" s="55"/>
      <c r="G187" s="55"/>
    </row>
    <row r="188" spans="2:7" ht="15">
      <c r="B188" s="18" t="s">
        <v>93</v>
      </c>
      <c r="C188" s="37">
        <v>905</v>
      </c>
      <c r="D188" s="40">
        <v>8900.31297943869</v>
      </c>
      <c r="E188" s="37">
        <v>63</v>
      </c>
      <c r="F188" s="35">
        <v>0</v>
      </c>
      <c r="G188" s="37">
        <f>SUM(C188:F188)</f>
        <v>9868.31297943869</v>
      </c>
    </row>
    <row r="189" spans="2:7" ht="15">
      <c r="B189" s="18" t="s">
        <v>94</v>
      </c>
      <c r="C189" s="13">
        <v>7.411201</v>
      </c>
      <c r="D189" s="13">
        <v>179.792921</v>
      </c>
      <c r="E189" s="13">
        <v>2.54</v>
      </c>
      <c r="F189" s="35">
        <v>0</v>
      </c>
      <c r="G189" s="13">
        <f>SUM(C189:F189)</f>
        <v>189.744122</v>
      </c>
    </row>
    <row r="190" spans="1:8" ht="15">
      <c r="A190" s="4"/>
      <c r="B190" s="56"/>
      <c r="C190" s="56"/>
      <c r="D190" s="56"/>
      <c r="E190" s="56"/>
      <c r="F190" s="56"/>
      <c r="G190" s="56"/>
      <c r="H190" s="56"/>
    </row>
    <row r="191" spans="2:7" ht="15">
      <c r="B191" s="55" t="s">
        <v>73</v>
      </c>
      <c r="C191" s="55"/>
      <c r="D191" s="55"/>
      <c r="E191" s="55"/>
      <c r="F191" s="55"/>
      <c r="G191" s="55"/>
    </row>
    <row r="192" spans="2:7" ht="15">
      <c r="B192" s="22" t="s">
        <v>95</v>
      </c>
      <c r="C192" s="38">
        <v>8757</v>
      </c>
      <c r="D192" s="38">
        <v>38805.23729969642</v>
      </c>
      <c r="E192" s="38">
        <v>4409</v>
      </c>
      <c r="F192" s="38">
        <v>251</v>
      </c>
      <c r="G192" s="38">
        <f>SUM(C192:F192)</f>
        <v>52222.23729969642</v>
      </c>
    </row>
    <row r="193" spans="2:7" ht="15">
      <c r="B193" s="22" t="s">
        <v>96</v>
      </c>
      <c r="C193" s="26">
        <v>205.789484</v>
      </c>
      <c r="D193" s="26">
        <v>435.925099</v>
      </c>
      <c r="E193" s="26">
        <v>54.270089999999996</v>
      </c>
      <c r="F193" s="26">
        <v>7.12834</v>
      </c>
      <c r="G193" s="26">
        <f>SUM(C193:F193)</f>
        <v>703.1130129999999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109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">
      <selection activeCell="B125" sqref="B125:G125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107</v>
      </c>
      <c r="B1" s="1"/>
      <c r="C1" s="1"/>
      <c r="D1" s="1"/>
      <c r="E1" s="1"/>
      <c r="F1" s="1"/>
    </row>
    <row r="2" spans="2:7" ht="21">
      <c r="B2" s="1"/>
      <c r="C2" s="79" t="s">
        <v>4</v>
      </c>
      <c r="D2" s="80"/>
      <c r="E2" s="80"/>
      <c r="F2" s="80"/>
      <c r="G2" s="81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19" t="s">
        <v>97</v>
      </c>
    </row>
    <row r="4" spans="2:7" ht="21">
      <c r="B4" s="64" t="s">
        <v>80</v>
      </c>
      <c r="C4" s="65"/>
      <c r="D4" s="65"/>
      <c r="E4" s="65"/>
      <c r="F4" s="65"/>
      <c r="G4" s="66"/>
    </row>
    <row r="5" spans="2:7" ht="15">
      <c r="B5" s="60" t="s">
        <v>11</v>
      </c>
      <c r="C5" s="61"/>
      <c r="D5" s="61"/>
      <c r="E5" s="61"/>
      <c r="F5" s="61"/>
      <c r="G5" s="62"/>
    </row>
    <row r="6" spans="2:7" ht="15">
      <c r="B6" s="6" t="s">
        <v>5</v>
      </c>
      <c r="C6" s="16">
        <v>56912</v>
      </c>
      <c r="D6" s="16">
        <v>9560</v>
      </c>
      <c r="E6" s="16">
        <v>10918</v>
      </c>
      <c r="F6" s="16">
        <v>7615</v>
      </c>
      <c r="G6" s="16">
        <f>SUM(C6:F6)</f>
        <v>85005</v>
      </c>
    </row>
    <row r="7" spans="2:7" ht="15">
      <c r="B7" s="39" t="s">
        <v>6</v>
      </c>
      <c r="C7" s="16">
        <v>323</v>
      </c>
      <c r="D7" s="16">
        <v>235</v>
      </c>
      <c r="E7" s="16">
        <v>11</v>
      </c>
      <c r="F7" s="16">
        <v>0</v>
      </c>
      <c r="G7" s="16">
        <f>SUM(C7:F7)</f>
        <v>569</v>
      </c>
    </row>
    <row r="8" spans="2:7" ht="15">
      <c r="B8" s="22" t="s">
        <v>7</v>
      </c>
      <c r="C8" s="31">
        <v>57235</v>
      </c>
      <c r="D8" s="31">
        <v>9795</v>
      </c>
      <c r="E8" s="31">
        <v>10929</v>
      </c>
      <c r="F8" s="31">
        <v>7615</v>
      </c>
      <c r="G8" s="31">
        <f>SUM(C8:F8)</f>
        <v>85574</v>
      </c>
    </row>
    <row r="9" spans="2:7" ht="15">
      <c r="B9" s="56"/>
      <c r="C9" s="56"/>
      <c r="D9" s="56"/>
      <c r="E9" s="56"/>
      <c r="F9" s="56"/>
      <c r="G9" s="56"/>
    </row>
    <row r="10" spans="2:7" ht="15">
      <c r="B10" s="60" t="s">
        <v>12</v>
      </c>
      <c r="C10" s="61"/>
      <c r="D10" s="61"/>
      <c r="E10" s="61"/>
      <c r="F10" s="61"/>
      <c r="G10" s="62"/>
    </row>
    <row r="11" spans="2:7" ht="15">
      <c r="B11" s="57" t="s">
        <v>33</v>
      </c>
      <c r="C11" s="58"/>
      <c r="D11" s="58"/>
      <c r="E11" s="58"/>
      <c r="F11" s="58"/>
      <c r="G11" s="59"/>
    </row>
    <row r="12" spans="2:7" ht="15">
      <c r="B12" s="20" t="s">
        <v>10</v>
      </c>
      <c r="C12" s="16">
        <v>978187</v>
      </c>
      <c r="D12" s="16">
        <v>152208</v>
      </c>
      <c r="E12" s="21">
        <v>59274</v>
      </c>
      <c r="F12" s="21">
        <v>28625</v>
      </c>
      <c r="G12" s="21">
        <f>SUM(C12:F12)</f>
        <v>1218294</v>
      </c>
    </row>
    <row r="13" spans="2:7" ht="15">
      <c r="B13" s="20" t="s">
        <v>9</v>
      </c>
      <c r="C13" s="16">
        <v>2162232</v>
      </c>
      <c r="D13" s="16">
        <v>497380</v>
      </c>
      <c r="E13" s="21">
        <v>233279</v>
      </c>
      <c r="F13" s="21">
        <v>126957</v>
      </c>
      <c r="G13" s="21">
        <f>SUM(C13:F13)</f>
        <v>3019848</v>
      </c>
    </row>
    <row r="14" spans="2:7" ht="15">
      <c r="B14" s="22" t="s">
        <v>8</v>
      </c>
      <c r="C14" s="23">
        <v>3140419</v>
      </c>
      <c r="D14" s="23">
        <v>956450</v>
      </c>
      <c r="E14" s="23">
        <v>292553</v>
      </c>
      <c r="F14" s="23">
        <v>155582</v>
      </c>
      <c r="G14" s="23">
        <f>SUM(C14:F14)</f>
        <v>4545004</v>
      </c>
    </row>
    <row r="15" spans="2:7" ht="15">
      <c r="B15" s="22" t="s">
        <v>90</v>
      </c>
      <c r="C15" s="23">
        <v>431334</v>
      </c>
      <c r="D15" s="23">
        <v>135171</v>
      </c>
      <c r="E15" s="23">
        <v>2762</v>
      </c>
      <c r="F15" s="23">
        <v>0</v>
      </c>
      <c r="G15" s="23">
        <f>SUM(C15:F15)</f>
        <v>569267</v>
      </c>
    </row>
    <row r="16" spans="2:7" ht="15">
      <c r="B16" s="22" t="s">
        <v>34</v>
      </c>
      <c r="C16" s="23">
        <v>3571753</v>
      </c>
      <c r="D16" s="23">
        <v>1091621</v>
      </c>
      <c r="E16" s="23">
        <v>295315</v>
      </c>
      <c r="F16" s="23">
        <v>155582</v>
      </c>
      <c r="G16" s="23">
        <f>SUM(C16:F16)</f>
        <v>5114271</v>
      </c>
    </row>
    <row r="17" spans="2:7" ht="15">
      <c r="B17" s="56"/>
      <c r="C17" s="56"/>
      <c r="D17" s="56"/>
      <c r="E17" s="56"/>
      <c r="F17" s="56"/>
      <c r="G17" s="56"/>
    </row>
    <row r="18" spans="2:7" ht="15">
      <c r="B18" s="57" t="s">
        <v>87</v>
      </c>
      <c r="C18" s="58"/>
      <c r="D18" s="58"/>
      <c r="E18" s="58"/>
      <c r="F18" s="58"/>
      <c r="G18" s="59"/>
    </row>
    <row r="19" spans="2:7" ht="15">
      <c r="B19" s="18" t="s">
        <v>35</v>
      </c>
      <c r="C19" s="37">
        <v>4235</v>
      </c>
      <c r="D19" s="37">
        <v>2602</v>
      </c>
      <c r="E19" s="29">
        <v>0</v>
      </c>
      <c r="F19" s="29">
        <v>0</v>
      </c>
      <c r="G19" s="47">
        <f>SUM(C19:F19)</f>
        <v>6837</v>
      </c>
    </row>
    <row r="20" spans="2:7" ht="15">
      <c r="B20" s="78"/>
      <c r="C20" s="78"/>
      <c r="D20" s="78"/>
      <c r="E20" s="78"/>
      <c r="F20" s="78"/>
      <c r="G20" s="78"/>
    </row>
    <row r="21" spans="2:7" ht="15">
      <c r="B21" s="22" t="s">
        <v>36</v>
      </c>
      <c r="C21" s="23">
        <v>3575988</v>
      </c>
      <c r="D21" s="23">
        <v>1094223</v>
      </c>
      <c r="E21" s="23">
        <v>295315</v>
      </c>
      <c r="F21" s="23">
        <v>155582</v>
      </c>
      <c r="G21" s="23">
        <f>SUM(C21:F21)</f>
        <v>5121108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98</v>
      </c>
      <c r="C23" s="11"/>
      <c r="D23" s="11"/>
      <c r="E23" s="11"/>
      <c r="F23" s="11"/>
      <c r="G23" s="12"/>
    </row>
    <row r="24" spans="2:7" ht="15">
      <c r="B24" s="22" t="s">
        <v>99</v>
      </c>
      <c r="C24" s="23">
        <v>439584</v>
      </c>
      <c r="D24" s="23">
        <v>257867</v>
      </c>
      <c r="E24" s="23">
        <v>130283</v>
      </c>
      <c r="F24" s="23">
        <v>20398</v>
      </c>
      <c r="G24" s="23">
        <f>SUM(C24:F24)</f>
        <v>848132</v>
      </c>
    </row>
    <row r="25" spans="2:6" ht="15">
      <c r="B25" s="1"/>
      <c r="C25" s="1"/>
      <c r="D25" s="1"/>
      <c r="E25" s="1"/>
      <c r="F25" s="1"/>
    </row>
    <row r="26" spans="2:7" ht="15">
      <c r="B26" s="28" t="s">
        <v>100</v>
      </c>
      <c r="C26" s="11"/>
      <c r="D26" s="11"/>
      <c r="E26" s="11"/>
      <c r="F26" s="11"/>
      <c r="G26" s="12"/>
    </row>
    <row r="27" spans="2:7" ht="15">
      <c r="B27" s="22" t="s">
        <v>101</v>
      </c>
      <c r="C27" s="23">
        <v>4015572</v>
      </c>
      <c r="D27" s="23">
        <v>1352090</v>
      </c>
      <c r="E27" s="23">
        <v>425598</v>
      </c>
      <c r="F27" s="23">
        <v>175980</v>
      </c>
      <c r="G27" s="23">
        <f>SUM(C27:F27)</f>
        <v>5969240</v>
      </c>
    </row>
    <row r="28" spans="2:8" ht="15">
      <c r="B28" s="56"/>
      <c r="C28" s="56"/>
      <c r="D28" s="56"/>
      <c r="E28" s="56"/>
      <c r="F28" s="56"/>
      <c r="G28" s="56"/>
      <c r="H28" s="56"/>
    </row>
    <row r="29" spans="2:7" ht="15">
      <c r="B29" s="60" t="s">
        <v>13</v>
      </c>
      <c r="C29" s="61"/>
      <c r="D29" s="61"/>
      <c r="E29" s="61"/>
      <c r="F29" s="61"/>
      <c r="G29" s="62"/>
    </row>
    <row r="30" spans="2:7" ht="15">
      <c r="B30" s="39" t="s">
        <v>14</v>
      </c>
      <c r="C30" s="40">
        <v>1374981</v>
      </c>
      <c r="D30" s="40">
        <v>241581</v>
      </c>
      <c r="E30" s="37">
        <v>126654</v>
      </c>
      <c r="F30" s="40">
        <v>16180</v>
      </c>
      <c r="G30" s="40">
        <f>SUM(C30:F30)</f>
        <v>1759396</v>
      </c>
    </row>
    <row r="31" spans="2:8" ht="15">
      <c r="B31" s="56"/>
      <c r="C31" s="56"/>
      <c r="D31" s="56"/>
      <c r="E31" s="56"/>
      <c r="F31" s="56"/>
      <c r="G31" s="56"/>
      <c r="H31" s="56"/>
    </row>
    <row r="32" spans="2:7" ht="15">
      <c r="B32" s="60" t="s">
        <v>84</v>
      </c>
      <c r="C32" s="61"/>
      <c r="D32" s="61"/>
      <c r="E32" s="61"/>
      <c r="F32" s="61"/>
      <c r="G32" s="62"/>
    </row>
    <row r="33" spans="2:7" ht="15">
      <c r="B33" s="39" t="s">
        <v>102</v>
      </c>
      <c r="C33" s="40">
        <v>2668161147255</v>
      </c>
      <c r="D33" s="40">
        <v>484312966111</v>
      </c>
      <c r="E33" s="40">
        <v>214463406978</v>
      </c>
      <c r="F33" s="40">
        <v>70675062812</v>
      </c>
      <c r="G33" s="40">
        <f>SUM(C33:F33)</f>
        <v>3437612583156</v>
      </c>
    </row>
    <row r="34" spans="2:7" ht="15">
      <c r="B34" s="39" t="s">
        <v>103</v>
      </c>
      <c r="C34" s="40">
        <v>116371052466</v>
      </c>
      <c r="D34" s="40">
        <f>192816.9*D24</f>
        <v>49721115552.299995</v>
      </c>
      <c r="E34" s="40">
        <v>21978075100</v>
      </c>
      <c r="F34" s="40">
        <v>2621390000</v>
      </c>
      <c r="G34" s="40">
        <f>SUM(C34:F34)</f>
        <v>190691633118.3</v>
      </c>
    </row>
    <row r="35" spans="2:7" ht="15">
      <c r="B35" s="22" t="s">
        <v>104</v>
      </c>
      <c r="C35" s="23">
        <v>2784532199721</v>
      </c>
      <c r="D35" s="23">
        <v>484313158927.9</v>
      </c>
      <c r="E35" s="23">
        <v>236441482078</v>
      </c>
      <c r="F35" s="23">
        <v>73296452812</v>
      </c>
      <c r="G35" s="23">
        <f>SUM(C35:F35)</f>
        <v>3578583293538.9</v>
      </c>
    </row>
    <row r="36" spans="2:8" ht="15">
      <c r="B36" s="56"/>
      <c r="C36" s="56"/>
      <c r="D36" s="56"/>
      <c r="E36" s="56"/>
      <c r="F36" s="56"/>
      <c r="G36" s="56"/>
      <c r="H36" s="56"/>
    </row>
    <row r="37" spans="2:7" ht="21">
      <c r="B37" s="64" t="s">
        <v>81</v>
      </c>
      <c r="C37" s="65"/>
      <c r="D37" s="65"/>
      <c r="E37" s="65"/>
      <c r="F37" s="65"/>
      <c r="G37" s="66"/>
    </row>
    <row r="38" spans="2:7" ht="15">
      <c r="B38" s="60" t="s">
        <v>15</v>
      </c>
      <c r="C38" s="61"/>
      <c r="D38" s="61"/>
      <c r="E38" s="61"/>
      <c r="F38" s="61"/>
      <c r="G38" s="62"/>
    </row>
    <row r="39" spans="2:9" ht="15">
      <c r="B39" s="39" t="s">
        <v>16</v>
      </c>
      <c r="C39" s="37">
        <v>343952</v>
      </c>
      <c r="D39" s="37">
        <v>148279</v>
      </c>
      <c r="E39" s="37">
        <v>63906</v>
      </c>
      <c r="F39" s="37">
        <v>18865</v>
      </c>
      <c r="G39" s="37">
        <f>SUM(C39:F39)</f>
        <v>575002</v>
      </c>
      <c r="H39" s="9"/>
      <c r="I39" s="9"/>
    </row>
    <row r="40" spans="2:9" ht="15">
      <c r="B40" s="39" t="s">
        <v>17</v>
      </c>
      <c r="C40" s="13">
        <v>1826</v>
      </c>
      <c r="D40" s="13">
        <v>667.243429</v>
      </c>
      <c r="E40" s="37">
        <v>324</v>
      </c>
      <c r="F40" s="37">
        <v>111.585159</v>
      </c>
      <c r="G40" s="13">
        <f>SUM(C40:F40)</f>
        <v>2928.8285880000003</v>
      </c>
      <c r="H40" s="9"/>
      <c r="I40" s="9"/>
    </row>
    <row r="41" spans="1:9" ht="15">
      <c r="A41" s="4"/>
      <c r="B41" s="56"/>
      <c r="C41" s="56"/>
      <c r="D41" s="56"/>
      <c r="E41" s="56"/>
      <c r="F41" s="56"/>
      <c r="G41" s="56"/>
      <c r="H41" s="56"/>
      <c r="I41" s="9"/>
    </row>
    <row r="42" spans="2:9" ht="15">
      <c r="B42" s="55" t="s">
        <v>18</v>
      </c>
      <c r="C42" s="55"/>
      <c r="D42" s="55"/>
      <c r="E42" s="55"/>
      <c r="F42" s="55"/>
      <c r="G42" s="55"/>
      <c r="I42" s="9"/>
    </row>
    <row r="43" spans="2:9" ht="15">
      <c r="B43" s="39" t="s">
        <v>19</v>
      </c>
      <c r="C43" s="37">
        <v>112</v>
      </c>
      <c r="D43" s="37">
        <v>52</v>
      </c>
      <c r="E43" s="37">
        <v>18</v>
      </c>
      <c r="F43" s="37">
        <v>2</v>
      </c>
      <c r="G43" s="37">
        <f>SUM(C43:F43)</f>
        <v>184</v>
      </c>
      <c r="H43" s="9"/>
      <c r="I43" s="9"/>
    </row>
    <row r="44" spans="2:9" ht="15">
      <c r="B44" s="39" t="s">
        <v>20</v>
      </c>
      <c r="C44" s="13">
        <v>1.3</v>
      </c>
      <c r="D44" s="13">
        <v>0.774153</v>
      </c>
      <c r="E44" s="13">
        <v>0.2</v>
      </c>
      <c r="F44" s="13">
        <v>0.02022</v>
      </c>
      <c r="G44" s="13">
        <f>SUM(C44:F44)</f>
        <v>2.294373</v>
      </c>
      <c r="H44" s="9"/>
      <c r="I44" s="9"/>
    </row>
    <row r="45" spans="1:9" ht="15">
      <c r="A45" s="4"/>
      <c r="B45" s="56"/>
      <c r="C45" s="56"/>
      <c r="D45" s="56"/>
      <c r="E45" s="56"/>
      <c r="F45" s="56"/>
      <c r="G45" s="56"/>
      <c r="H45" s="56"/>
      <c r="I45" s="9"/>
    </row>
    <row r="46" spans="2:9" ht="15">
      <c r="B46" s="55" t="s">
        <v>21</v>
      </c>
      <c r="C46" s="55"/>
      <c r="D46" s="55"/>
      <c r="E46" s="55"/>
      <c r="F46" s="55"/>
      <c r="G46" s="55"/>
      <c r="I46" s="9"/>
    </row>
    <row r="47" spans="2:9" ht="15">
      <c r="B47" s="39" t="s">
        <v>22</v>
      </c>
      <c r="C47" s="40">
        <v>111053</v>
      </c>
      <c r="D47" s="40">
        <v>56296</v>
      </c>
      <c r="E47" s="40">
        <v>11850</v>
      </c>
      <c r="F47" s="40">
        <v>8254</v>
      </c>
      <c r="G47" s="40">
        <f>SUM(C47:F47)</f>
        <v>187453</v>
      </c>
      <c r="H47" s="9"/>
      <c r="I47" s="9"/>
    </row>
    <row r="48" spans="2:9" ht="15">
      <c r="B48" s="39" t="s">
        <v>23</v>
      </c>
      <c r="C48" s="13">
        <v>46180</v>
      </c>
      <c r="D48" s="13">
        <v>13224.832585</v>
      </c>
      <c r="E48" s="13">
        <v>4984.926</v>
      </c>
      <c r="F48" s="13">
        <v>1421.59</v>
      </c>
      <c r="G48" s="13">
        <f>SUM(C48:F48)</f>
        <v>65811.348585</v>
      </c>
      <c r="H48" s="9"/>
      <c r="I48" s="9"/>
    </row>
    <row r="49" spans="1:8" ht="15">
      <c r="A49" s="4"/>
      <c r="B49" s="56"/>
      <c r="C49" s="56"/>
      <c r="D49" s="56"/>
      <c r="E49" s="56"/>
      <c r="F49" s="56"/>
      <c r="G49" s="56"/>
      <c r="H49" s="56"/>
    </row>
    <row r="50" spans="2:7" ht="21">
      <c r="B50" s="64" t="s">
        <v>82</v>
      </c>
      <c r="C50" s="65"/>
      <c r="D50" s="65"/>
      <c r="E50" s="65"/>
      <c r="F50" s="65"/>
      <c r="G50" s="66"/>
    </row>
    <row r="51" spans="1:8" ht="15">
      <c r="A51" s="4"/>
      <c r="B51" s="77"/>
      <c r="C51" s="77"/>
      <c r="D51" s="77"/>
      <c r="E51" s="77"/>
      <c r="F51" s="77"/>
      <c r="G51" s="77"/>
      <c r="H51" s="77"/>
    </row>
    <row r="52" spans="2:7" ht="15">
      <c r="B52" s="55" t="s">
        <v>92</v>
      </c>
      <c r="C52" s="55"/>
      <c r="D52" s="55"/>
      <c r="E52" s="55"/>
      <c r="F52" s="55"/>
      <c r="G52" s="55"/>
    </row>
    <row r="53" spans="2:7" ht="15">
      <c r="B53" s="70" t="s">
        <v>24</v>
      </c>
      <c r="C53" s="70"/>
      <c r="D53" s="70"/>
      <c r="E53" s="70"/>
      <c r="F53" s="70"/>
      <c r="G53" s="70"/>
    </row>
    <row r="54" spans="2:7" ht="15">
      <c r="B54" s="39" t="s">
        <v>25</v>
      </c>
      <c r="C54" s="40">
        <v>147869</v>
      </c>
      <c r="D54" s="40">
        <v>7936</v>
      </c>
      <c r="E54" s="40">
        <v>3789</v>
      </c>
      <c r="F54" s="40">
        <v>13</v>
      </c>
      <c r="G54" s="40">
        <f aca="true" t="shared" si="0" ref="G54:G70">SUM(C54:F54)</f>
        <v>159607</v>
      </c>
    </row>
    <row r="55" spans="2:7" ht="15">
      <c r="B55" s="39" t="s">
        <v>26</v>
      </c>
      <c r="C55" s="40">
        <v>62820.923441</v>
      </c>
      <c r="D55" s="40">
        <v>14729.851684000054</v>
      </c>
      <c r="E55" s="40">
        <v>6483.885934</v>
      </c>
      <c r="F55" s="40">
        <v>18</v>
      </c>
      <c r="G55" s="40">
        <f t="shared" si="0"/>
        <v>84052.66105900006</v>
      </c>
    </row>
    <row r="56" spans="2:7" ht="15">
      <c r="B56" s="39" t="s">
        <v>27</v>
      </c>
      <c r="C56" s="40">
        <v>9.76484591090763</v>
      </c>
      <c r="D56" s="40">
        <v>41.37463408616627</v>
      </c>
      <c r="E56" s="40">
        <v>28</v>
      </c>
      <c r="F56" s="40">
        <v>26</v>
      </c>
      <c r="G56" s="40">
        <f>AVERAGE(C56:F56)</f>
        <v>26.284869999268473</v>
      </c>
    </row>
    <row r="57" spans="2:7" ht="15">
      <c r="B57" s="39" t="s">
        <v>28</v>
      </c>
      <c r="C57" s="40">
        <v>760615</v>
      </c>
      <c r="D57" s="40">
        <v>206553</v>
      </c>
      <c r="E57" s="40">
        <v>68095</v>
      </c>
      <c r="F57" s="40">
        <v>19835</v>
      </c>
      <c r="G57" s="40">
        <f t="shared" si="0"/>
        <v>1055098</v>
      </c>
    </row>
    <row r="58" spans="2:7" ht="15">
      <c r="B58" s="39" t="s">
        <v>108</v>
      </c>
      <c r="C58" s="13">
        <v>1272247.722276</v>
      </c>
      <c r="D58" s="13">
        <v>318368.49346</v>
      </c>
      <c r="E58" s="40">
        <v>87409.855279</v>
      </c>
      <c r="F58" s="40">
        <v>23258</v>
      </c>
      <c r="G58" s="13">
        <f t="shared" si="0"/>
        <v>1701284.071015</v>
      </c>
    </row>
    <row r="59" spans="2:7" ht="15">
      <c r="B59" s="63" t="s">
        <v>29</v>
      </c>
      <c r="C59" s="63"/>
      <c r="D59" s="63"/>
      <c r="E59" s="63"/>
      <c r="F59" s="63"/>
      <c r="G59" s="63"/>
    </row>
    <row r="60" spans="2:7" ht="15">
      <c r="B60" s="39" t="s">
        <v>25</v>
      </c>
      <c r="C60" s="24">
        <v>0</v>
      </c>
      <c r="D60" s="24">
        <v>0</v>
      </c>
      <c r="E60" s="24">
        <v>0</v>
      </c>
      <c r="F60" s="24">
        <v>0</v>
      </c>
      <c r="G60" s="40">
        <f t="shared" si="0"/>
        <v>0</v>
      </c>
    </row>
    <row r="61" spans="2:7" ht="15">
      <c r="B61" s="39" t="s">
        <v>26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2:7" ht="15">
      <c r="B62" s="39" t="s">
        <v>27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2:7" ht="15">
      <c r="B63" s="39" t="s">
        <v>28</v>
      </c>
      <c r="C63" s="24">
        <v>0</v>
      </c>
      <c r="D63" s="24">
        <v>0</v>
      </c>
      <c r="E63" s="24">
        <v>0</v>
      </c>
      <c r="F63" s="24">
        <v>0</v>
      </c>
      <c r="G63" s="40">
        <f t="shared" si="0"/>
        <v>0</v>
      </c>
    </row>
    <row r="64" spans="2:7" ht="15">
      <c r="B64" s="39" t="s">
        <v>108</v>
      </c>
      <c r="C64" s="24">
        <v>0</v>
      </c>
      <c r="D64" s="24">
        <v>0</v>
      </c>
      <c r="E64" s="24">
        <v>0</v>
      </c>
      <c r="F64" s="24">
        <v>0</v>
      </c>
      <c r="G64" s="49">
        <f t="shared" si="0"/>
        <v>0</v>
      </c>
    </row>
    <row r="65" spans="2:7" ht="15">
      <c r="B65" s="70" t="s">
        <v>31</v>
      </c>
      <c r="C65" s="70"/>
      <c r="D65" s="70"/>
      <c r="E65" s="70"/>
      <c r="F65" s="70"/>
      <c r="G65" s="70"/>
    </row>
    <row r="66" spans="2:7" ht="15">
      <c r="B66" s="39" t="s">
        <v>25</v>
      </c>
      <c r="C66" s="37">
        <v>9156</v>
      </c>
      <c r="D66" s="37">
        <v>4485</v>
      </c>
      <c r="E66" s="37">
        <v>2997</v>
      </c>
      <c r="F66" s="37">
        <v>0</v>
      </c>
      <c r="G66" s="37">
        <f t="shared" si="0"/>
        <v>16638</v>
      </c>
    </row>
    <row r="67" spans="2:7" ht="15">
      <c r="B67" s="39" t="s">
        <v>26</v>
      </c>
      <c r="C67" s="37">
        <v>4054.582323</v>
      </c>
      <c r="D67" s="37">
        <v>4795.791534999981</v>
      </c>
      <c r="E67" s="37">
        <v>2991.12601</v>
      </c>
      <c r="F67" s="37">
        <v>0</v>
      </c>
      <c r="G67" s="37">
        <f t="shared" si="0"/>
        <v>11841.49986799998</v>
      </c>
    </row>
    <row r="68" spans="2:7" ht="15">
      <c r="B68" s="39" t="s">
        <v>27</v>
      </c>
      <c r="C68" s="37">
        <v>28.9544560943643</v>
      </c>
      <c r="D68" s="37">
        <v>52.63062473481763</v>
      </c>
      <c r="E68" s="37">
        <v>43</v>
      </c>
      <c r="F68" s="37">
        <v>0</v>
      </c>
      <c r="G68" s="37">
        <f>AVERAGE(C68:F68)</f>
        <v>31.146270207295483</v>
      </c>
    </row>
    <row r="69" spans="2:7" ht="15">
      <c r="B69" s="39" t="s">
        <v>28</v>
      </c>
      <c r="C69" s="37">
        <v>137396</v>
      </c>
      <c r="D69" s="37">
        <v>110925</v>
      </c>
      <c r="E69" s="37">
        <v>55236</v>
      </c>
      <c r="F69" s="37">
        <v>6012</v>
      </c>
      <c r="G69" s="37">
        <f t="shared" si="0"/>
        <v>309569</v>
      </c>
    </row>
    <row r="70" spans="2:7" ht="15">
      <c r="B70" s="39" t="s">
        <v>108</v>
      </c>
      <c r="C70" s="14">
        <v>98072.017035</v>
      </c>
      <c r="D70" s="14">
        <v>81290.990875</v>
      </c>
      <c r="E70" s="14">
        <v>36128.046922</v>
      </c>
      <c r="F70" s="37">
        <v>1076</v>
      </c>
      <c r="G70" s="14">
        <f t="shared" si="0"/>
        <v>216567.054832</v>
      </c>
    </row>
    <row r="71" spans="2:7" ht="15">
      <c r="B71" s="74" t="s">
        <v>32</v>
      </c>
      <c r="C71" s="75"/>
      <c r="D71" s="75"/>
      <c r="E71" s="75"/>
      <c r="F71" s="75"/>
      <c r="G71" s="76"/>
    </row>
    <row r="72" spans="2:7" ht="15">
      <c r="B72" s="22" t="s">
        <v>25</v>
      </c>
      <c r="C72" s="23">
        <v>157025</v>
      </c>
      <c r="D72" s="23">
        <v>12421</v>
      </c>
      <c r="E72" s="23">
        <v>6786</v>
      </c>
      <c r="F72" s="23">
        <v>13</v>
      </c>
      <c r="G72" s="23">
        <f>SUM(C72:F72)</f>
        <v>176245</v>
      </c>
    </row>
    <row r="73" spans="2:7" ht="15">
      <c r="B73" s="22" t="s">
        <v>26</v>
      </c>
      <c r="C73" s="23">
        <v>66875.505764</v>
      </c>
      <c r="D73" s="23">
        <v>19525.643219000034</v>
      </c>
      <c r="E73" s="23">
        <v>9475.011944</v>
      </c>
      <c r="F73" s="23">
        <v>18</v>
      </c>
      <c r="G73" s="26">
        <f>SUM(C73:F73)</f>
        <v>95894.16092700003</v>
      </c>
    </row>
    <row r="74" spans="2:7" ht="15">
      <c r="B74" s="22" t="s">
        <v>27</v>
      </c>
      <c r="C74" s="23">
        <v>19.359651002635964</v>
      </c>
      <c r="D74" s="23">
        <v>31.3350862736613</v>
      </c>
      <c r="E74" s="23">
        <v>35</v>
      </c>
      <c r="F74" s="23">
        <v>26</v>
      </c>
      <c r="G74" s="23">
        <f>AVERAGE(C74:F74)</f>
        <v>27.923684319074315</v>
      </c>
    </row>
    <row r="75" spans="2:7" ht="15">
      <c r="B75" s="22" t="s">
        <v>28</v>
      </c>
      <c r="C75" s="23">
        <v>898011</v>
      </c>
      <c r="D75" s="23">
        <v>317478</v>
      </c>
      <c r="E75" s="23">
        <v>123331</v>
      </c>
      <c r="F75" s="23">
        <v>25847</v>
      </c>
      <c r="G75" s="23">
        <f>SUM(C75:F75)</f>
        <v>1364667</v>
      </c>
    </row>
    <row r="76" spans="2:7" ht="15">
      <c r="B76" s="22" t="s">
        <v>108</v>
      </c>
      <c r="C76" s="26">
        <v>1370319.739311</v>
      </c>
      <c r="D76" s="26">
        <v>399659.48433500004</v>
      </c>
      <c r="E76" s="26">
        <v>123537.90220099999</v>
      </c>
      <c r="F76" s="23">
        <v>24334</v>
      </c>
      <c r="G76" s="26">
        <f>SUM(C76:F76)</f>
        <v>1917851.125847</v>
      </c>
    </row>
    <row r="77" spans="1:8" ht="15">
      <c r="A77" s="4"/>
      <c r="B77" s="56"/>
      <c r="C77" s="56"/>
      <c r="D77" s="56"/>
      <c r="E77" s="56"/>
      <c r="F77" s="56"/>
      <c r="G77" s="56"/>
      <c r="H77" s="56"/>
    </row>
    <row r="78" spans="2:7" ht="15">
      <c r="B78" s="60" t="s">
        <v>30</v>
      </c>
      <c r="C78" s="61"/>
      <c r="D78" s="61"/>
      <c r="E78" s="61"/>
      <c r="F78" s="61"/>
      <c r="G78" s="62"/>
    </row>
    <row r="79" spans="2:7" ht="15">
      <c r="B79" s="71" t="s">
        <v>24</v>
      </c>
      <c r="C79" s="72"/>
      <c r="D79" s="72"/>
      <c r="E79" s="72"/>
      <c r="F79" s="72"/>
      <c r="G79" s="73"/>
    </row>
    <row r="80" spans="2:7" ht="15">
      <c r="B80" s="39" t="s">
        <v>25</v>
      </c>
      <c r="C80" s="24">
        <v>8</v>
      </c>
      <c r="D80" s="24">
        <v>0</v>
      </c>
      <c r="E80" s="24">
        <v>0</v>
      </c>
      <c r="F80" s="24" t="s">
        <v>110</v>
      </c>
      <c r="G80" s="24">
        <f>SUM(C80:F80)</f>
        <v>8</v>
      </c>
    </row>
    <row r="81" spans="2:7" ht="15">
      <c r="B81" s="39" t="s">
        <v>26</v>
      </c>
      <c r="C81" s="30">
        <v>149.785962</v>
      </c>
      <c r="D81" s="30">
        <v>0</v>
      </c>
      <c r="E81" s="24">
        <v>0</v>
      </c>
      <c r="F81" s="30" t="s">
        <v>110</v>
      </c>
      <c r="G81" s="30">
        <f>SUM(C81:F81)</f>
        <v>149.785962</v>
      </c>
    </row>
    <row r="82" spans="2:7" ht="15">
      <c r="B82" s="39" t="s">
        <v>27</v>
      </c>
      <c r="C82" s="30">
        <v>222</v>
      </c>
      <c r="D82" s="30">
        <v>0</v>
      </c>
      <c r="E82" s="24">
        <v>0</v>
      </c>
      <c r="F82" s="30" t="s">
        <v>110</v>
      </c>
      <c r="G82" s="30">
        <f>AVERAGE(C82:F82)</f>
        <v>74</v>
      </c>
    </row>
    <row r="83" spans="2:7" ht="15">
      <c r="B83" s="39" t="s">
        <v>28</v>
      </c>
      <c r="C83" s="30">
        <v>1152</v>
      </c>
      <c r="D83" s="30">
        <v>144</v>
      </c>
      <c r="E83" s="30">
        <v>7</v>
      </c>
      <c r="F83" s="30">
        <v>1</v>
      </c>
      <c r="G83" s="30">
        <f>SUM(C83:F83)</f>
        <v>1304</v>
      </c>
    </row>
    <row r="84" spans="2:7" ht="15">
      <c r="B84" s="39" t="s">
        <v>108</v>
      </c>
      <c r="C84" s="13">
        <v>23005.150592</v>
      </c>
      <c r="D84" s="13">
        <v>1710.476875</v>
      </c>
      <c r="E84" s="30">
        <v>89</v>
      </c>
      <c r="F84" s="13">
        <v>14.802087689395098</v>
      </c>
      <c r="G84" s="13">
        <f>SUM(C84:F84)</f>
        <v>24819.429554689395</v>
      </c>
    </row>
    <row r="85" spans="2:7" ht="15">
      <c r="B85" s="71" t="s">
        <v>29</v>
      </c>
      <c r="C85" s="72"/>
      <c r="D85" s="72"/>
      <c r="E85" s="72"/>
      <c r="F85" s="72"/>
      <c r="G85" s="73"/>
    </row>
    <row r="86" spans="2:7" ht="15">
      <c r="B86" s="39" t="s">
        <v>25</v>
      </c>
      <c r="C86" s="24">
        <v>0</v>
      </c>
      <c r="D86" s="24">
        <v>0</v>
      </c>
      <c r="E86" s="24">
        <v>0</v>
      </c>
      <c r="F86" s="30" t="s">
        <v>110</v>
      </c>
      <c r="G86" s="37">
        <f>SUM(C86:F86)</f>
        <v>0</v>
      </c>
    </row>
    <row r="87" spans="2:7" ht="15">
      <c r="B87" s="39" t="s">
        <v>26</v>
      </c>
      <c r="C87" s="24">
        <v>0</v>
      </c>
      <c r="D87" s="24">
        <v>0</v>
      </c>
      <c r="E87" s="24">
        <v>0</v>
      </c>
      <c r="F87" s="30" t="s">
        <v>110</v>
      </c>
      <c r="G87" s="37">
        <f>SUM(C87:F87)</f>
        <v>0</v>
      </c>
    </row>
    <row r="88" spans="2:7" ht="15">
      <c r="B88" s="39" t="s">
        <v>27</v>
      </c>
      <c r="C88" s="24">
        <v>0</v>
      </c>
      <c r="D88" s="24">
        <v>0</v>
      </c>
      <c r="E88" s="24">
        <v>0</v>
      </c>
      <c r="F88" s="30" t="s">
        <v>110</v>
      </c>
      <c r="G88" s="37">
        <f>AVERAGE(C88:F88)</f>
        <v>0</v>
      </c>
    </row>
    <row r="89" spans="2:7" ht="15">
      <c r="B89" s="39" t="s">
        <v>28</v>
      </c>
      <c r="C89" s="24">
        <v>0</v>
      </c>
      <c r="D89" s="24">
        <v>0</v>
      </c>
      <c r="E89" s="24">
        <v>0</v>
      </c>
      <c r="F89" s="30" t="s">
        <v>110</v>
      </c>
      <c r="G89" s="37">
        <f>SUM(C89:F89)</f>
        <v>0</v>
      </c>
    </row>
    <row r="90" spans="2:7" ht="15">
      <c r="B90" s="39" t="s">
        <v>108</v>
      </c>
      <c r="C90" s="24">
        <v>0</v>
      </c>
      <c r="D90" s="24">
        <v>0</v>
      </c>
      <c r="E90" s="24">
        <v>0</v>
      </c>
      <c r="F90" s="30" t="s">
        <v>110</v>
      </c>
      <c r="G90" s="37">
        <f>SUM(C90:F90)</f>
        <v>0</v>
      </c>
    </row>
    <row r="91" spans="2:7" ht="15">
      <c r="B91" s="71" t="s">
        <v>31</v>
      </c>
      <c r="C91" s="72"/>
      <c r="D91" s="72"/>
      <c r="E91" s="72"/>
      <c r="F91" s="72"/>
      <c r="G91" s="73"/>
    </row>
    <row r="92" spans="2:7" ht="15">
      <c r="B92" s="39" t="s">
        <v>25</v>
      </c>
      <c r="C92" s="39">
        <v>0</v>
      </c>
      <c r="D92" s="24">
        <v>0</v>
      </c>
      <c r="E92" s="24">
        <v>0</v>
      </c>
      <c r="F92" s="30" t="s">
        <v>110</v>
      </c>
      <c r="G92" s="37">
        <f>SUM(C92:F92)</f>
        <v>0</v>
      </c>
    </row>
    <row r="93" spans="2:7" ht="15">
      <c r="B93" s="39" t="s">
        <v>26</v>
      </c>
      <c r="C93" s="36">
        <v>0</v>
      </c>
      <c r="D93" s="24">
        <v>0</v>
      </c>
      <c r="E93" s="24">
        <v>0</v>
      </c>
      <c r="F93" s="30" t="s">
        <v>110</v>
      </c>
      <c r="G93" s="37">
        <f>SUM(C93:F93)</f>
        <v>0</v>
      </c>
    </row>
    <row r="94" spans="2:7" ht="15">
      <c r="B94" s="39" t="s">
        <v>27</v>
      </c>
      <c r="C94" s="42">
        <v>0</v>
      </c>
      <c r="D94" s="24">
        <v>0</v>
      </c>
      <c r="E94" s="24">
        <v>0</v>
      </c>
      <c r="F94" s="30" t="s">
        <v>110</v>
      </c>
      <c r="G94" s="37">
        <f>AVERAGE(C94:F94)</f>
        <v>0</v>
      </c>
    </row>
    <row r="95" spans="2:7" ht="15">
      <c r="B95" s="39" t="s">
        <v>28</v>
      </c>
      <c r="C95" s="42">
        <v>14</v>
      </c>
      <c r="D95" s="24">
        <v>0</v>
      </c>
      <c r="E95" s="24">
        <v>0</v>
      </c>
      <c r="F95" s="30" t="s">
        <v>110</v>
      </c>
      <c r="G95" s="37">
        <f>SUM(C95:F95)</f>
        <v>14</v>
      </c>
    </row>
    <row r="96" spans="2:7" ht="15">
      <c r="B96" s="39" t="s">
        <v>108</v>
      </c>
      <c r="C96" s="13">
        <v>208.017901</v>
      </c>
      <c r="D96" s="24">
        <v>0</v>
      </c>
      <c r="E96" s="24">
        <v>0</v>
      </c>
      <c r="F96" s="30" t="s">
        <v>110</v>
      </c>
      <c r="G96" s="13">
        <f>SUM(C96:F96)</f>
        <v>208.017901</v>
      </c>
    </row>
    <row r="97" spans="2:7" ht="15">
      <c r="B97" s="74" t="s">
        <v>91</v>
      </c>
      <c r="C97" s="75"/>
      <c r="D97" s="75"/>
      <c r="E97" s="75"/>
      <c r="F97" s="75"/>
      <c r="G97" s="76"/>
    </row>
    <row r="98" spans="2:7" ht="15">
      <c r="B98" s="22" t="s">
        <v>25</v>
      </c>
      <c r="C98" s="23">
        <v>8</v>
      </c>
      <c r="D98" s="22">
        <v>0</v>
      </c>
      <c r="E98" s="23">
        <v>0</v>
      </c>
      <c r="F98" s="25" t="s">
        <v>110</v>
      </c>
      <c r="G98" s="23">
        <f>SUM(C98:F98)</f>
        <v>8</v>
      </c>
    </row>
    <row r="99" spans="2:7" ht="15">
      <c r="B99" s="22" t="s">
        <v>26</v>
      </c>
      <c r="C99" s="23">
        <v>149.785962</v>
      </c>
      <c r="D99" s="22">
        <v>0</v>
      </c>
      <c r="E99" s="23">
        <v>0</v>
      </c>
      <c r="F99" s="25" t="s">
        <v>110</v>
      </c>
      <c r="G99" s="26">
        <f>SUM(C99:F99)</f>
        <v>149.785962</v>
      </c>
    </row>
    <row r="100" spans="2:7" ht="15">
      <c r="B100" s="22" t="s">
        <v>27</v>
      </c>
      <c r="C100" s="23">
        <v>111</v>
      </c>
      <c r="D100" s="22">
        <v>0</v>
      </c>
      <c r="E100" s="23">
        <v>0</v>
      </c>
      <c r="F100" s="25" t="s">
        <v>110</v>
      </c>
      <c r="G100" s="23">
        <f>AVERAGE(C100:F100)</f>
        <v>37</v>
      </c>
    </row>
    <row r="101" spans="2:7" ht="15">
      <c r="B101" s="22" t="s">
        <v>28</v>
      </c>
      <c r="C101" s="23">
        <v>1166</v>
      </c>
      <c r="D101" s="22">
        <v>144</v>
      </c>
      <c r="E101" s="22">
        <v>7</v>
      </c>
      <c r="F101" s="33">
        <v>1</v>
      </c>
      <c r="G101" s="23">
        <f>SUM(C101:F101)</f>
        <v>1318</v>
      </c>
    </row>
    <row r="102" spans="2:7" ht="15">
      <c r="B102" s="22" t="s">
        <v>108</v>
      </c>
      <c r="C102" s="26">
        <v>23213.168493</v>
      </c>
      <c r="D102" s="26">
        <v>1710.476875</v>
      </c>
      <c r="E102" s="22">
        <v>89</v>
      </c>
      <c r="F102" s="26">
        <v>14.802087689395098</v>
      </c>
      <c r="G102" s="26">
        <f>SUM(C102:F102)</f>
        <v>25027.447455689395</v>
      </c>
    </row>
    <row r="103" spans="1:8" ht="15">
      <c r="A103" s="4"/>
      <c r="B103" s="56"/>
      <c r="C103" s="56"/>
      <c r="D103" s="56"/>
      <c r="E103" s="56"/>
      <c r="F103" s="56"/>
      <c r="G103" s="56"/>
      <c r="H103" s="56"/>
    </row>
    <row r="104" spans="2:7" ht="15">
      <c r="B104" s="55" t="s">
        <v>41</v>
      </c>
      <c r="C104" s="55"/>
      <c r="D104" s="55"/>
      <c r="E104" s="55"/>
      <c r="F104" s="55"/>
      <c r="G104" s="55"/>
    </row>
    <row r="105" spans="2:7" ht="15">
      <c r="B105" s="70" t="s">
        <v>40</v>
      </c>
      <c r="C105" s="70"/>
      <c r="D105" s="70"/>
      <c r="E105" s="70"/>
      <c r="F105" s="70"/>
      <c r="G105" s="70"/>
    </row>
    <row r="106" spans="2:7" ht="15">
      <c r="B106" s="39" t="s">
        <v>37</v>
      </c>
      <c r="C106" s="14">
        <v>2.1</v>
      </c>
      <c r="D106" s="17">
        <v>2.68513350559867</v>
      </c>
      <c r="E106" s="17">
        <v>2.64</v>
      </c>
      <c r="F106" s="17">
        <v>2.32</v>
      </c>
      <c r="G106" s="17">
        <f>AVERAGE(C106:F106)</f>
        <v>2.436283376399668</v>
      </c>
    </row>
    <row r="107" spans="2:7" ht="15">
      <c r="B107" s="39" t="s">
        <v>38</v>
      </c>
      <c r="C107" s="14">
        <v>2.1</v>
      </c>
      <c r="D107" s="17">
        <v>2.5141289701636382</v>
      </c>
      <c r="E107" s="39">
        <v>2.54</v>
      </c>
      <c r="F107" s="17">
        <v>2.32</v>
      </c>
      <c r="G107" s="17">
        <f>AVERAGE(C107:F107)</f>
        <v>2.3685322425409097</v>
      </c>
    </row>
    <row r="108" spans="2:7" ht="15">
      <c r="B108" s="39" t="s">
        <v>39</v>
      </c>
      <c r="C108" s="14">
        <v>2.1</v>
      </c>
      <c r="D108" s="17">
        <v>2.4139467312348466</v>
      </c>
      <c r="E108" s="39">
        <v>2.39</v>
      </c>
      <c r="F108" s="17">
        <v>2.32</v>
      </c>
      <c r="G108" s="17">
        <f>AVERAGE(C108:F108)</f>
        <v>2.3059866828087117</v>
      </c>
    </row>
    <row r="109" spans="2:7" ht="15">
      <c r="B109" s="70" t="s">
        <v>85</v>
      </c>
      <c r="C109" s="70"/>
      <c r="D109" s="70"/>
      <c r="E109" s="70"/>
      <c r="F109" s="70"/>
      <c r="G109" s="70"/>
    </row>
    <row r="110" spans="2:7" ht="15">
      <c r="B110" s="39" t="s">
        <v>37</v>
      </c>
      <c r="C110" s="14">
        <v>0.99</v>
      </c>
      <c r="D110" s="17">
        <v>1.7518181818181822</v>
      </c>
      <c r="E110" s="39">
        <v>1.73</v>
      </c>
      <c r="F110" s="17">
        <v>1.73</v>
      </c>
      <c r="G110" s="17">
        <f>AVERAGE(C110:F110)</f>
        <v>1.5504545454545458</v>
      </c>
    </row>
    <row r="111" spans="2:7" ht="15">
      <c r="B111" s="39" t="s">
        <v>38</v>
      </c>
      <c r="C111" s="14">
        <v>1.73</v>
      </c>
      <c r="D111" s="17">
        <v>1.7462000000000006</v>
      </c>
      <c r="E111" s="39">
        <v>1.73</v>
      </c>
      <c r="F111" s="17">
        <v>1.73</v>
      </c>
      <c r="G111" s="17">
        <f>AVERAGE(C111:F111)</f>
        <v>1.7340500000000003</v>
      </c>
    </row>
    <row r="112" spans="2:7" ht="15">
      <c r="B112" s="39" t="s">
        <v>39</v>
      </c>
      <c r="C112" s="14">
        <v>1.73</v>
      </c>
      <c r="D112" s="17">
        <v>1.7473873873873873</v>
      </c>
      <c r="E112" s="17">
        <v>1.73</v>
      </c>
      <c r="F112" s="17">
        <v>1.73</v>
      </c>
      <c r="G112" s="17">
        <f>AVERAGE(C112:F112)</f>
        <v>1.7343468468468468</v>
      </c>
    </row>
    <row r="113" spans="1:9" ht="15">
      <c r="A113" s="4"/>
      <c r="B113" s="56"/>
      <c r="C113" s="56"/>
      <c r="D113" s="56"/>
      <c r="E113" s="56"/>
      <c r="F113" s="56"/>
      <c r="G113" s="56"/>
      <c r="H113" s="56"/>
      <c r="I113" s="56"/>
    </row>
    <row r="114" spans="2:7" ht="15">
      <c r="B114" s="70" t="s">
        <v>42</v>
      </c>
      <c r="C114" s="70"/>
      <c r="D114" s="70"/>
      <c r="E114" s="70"/>
      <c r="F114" s="70"/>
      <c r="G114" s="70"/>
    </row>
    <row r="115" spans="2:7" ht="15">
      <c r="B115" s="39" t="s">
        <v>37</v>
      </c>
      <c r="C115" s="14">
        <v>1.72</v>
      </c>
      <c r="D115" s="17">
        <v>1.74083333333334</v>
      </c>
      <c r="E115" s="17">
        <v>1.73</v>
      </c>
      <c r="F115" s="17">
        <v>1.72</v>
      </c>
      <c r="G115" s="17">
        <f>AVERAGE(C115:F115)</f>
        <v>1.7277083333333347</v>
      </c>
    </row>
    <row r="116" spans="2:7" ht="15">
      <c r="B116" s="39" t="s">
        <v>38</v>
      </c>
      <c r="C116" s="14">
        <v>1.72</v>
      </c>
      <c r="D116" s="17">
        <v>1.7419333333333349</v>
      </c>
      <c r="E116" s="39">
        <v>1.72</v>
      </c>
      <c r="F116" s="17">
        <v>1.72</v>
      </c>
      <c r="G116" s="17">
        <f>AVERAGE(C116:F116)</f>
        <v>1.7254833333333337</v>
      </c>
    </row>
    <row r="117" spans="2:7" ht="15">
      <c r="B117" s="39" t="s">
        <v>39</v>
      </c>
      <c r="C117" s="14">
        <v>1.72</v>
      </c>
      <c r="D117" s="17">
        <v>1.7409222714458281</v>
      </c>
      <c r="E117" s="39">
        <v>1.72</v>
      </c>
      <c r="F117" s="17">
        <v>1.72</v>
      </c>
      <c r="G117" s="17">
        <f>AVERAGE(C117:F117)</f>
        <v>1.725230567861457</v>
      </c>
    </row>
    <row r="118" spans="2:7" ht="15">
      <c r="B118" s="71" t="s">
        <v>86</v>
      </c>
      <c r="C118" s="72"/>
      <c r="D118" s="72"/>
      <c r="E118" s="72"/>
      <c r="F118" s="72"/>
      <c r="G118" s="73"/>
    </row>
    <row r="119" spans="2:7" ht="15">
      <c r="B119" s="39" t="s">
        <v>37</v>
      </c>
      <c r="C119" s="14">
        <v>0.98</v>
      </c>
      <c r="D119" s="17">
        <v>1.74083333333334</v>
      </c>
      <c r="E119" s="39">
        <v>0</v>
      </c>
      <c r="F119" s="17">
        <v>1.72</v>
      </c>
      <c r="G119" s="17">
        <f>AVERAGE(C119:F119)</f>
        <v>1.110208333333335</v>
      </c>
    </row>
    <row r="120" spans="2:7" ht="15">
      <c r="B120" s="39" t="s">
        <v>38</v>
      </c>
      <c r="C120" s="14">
        <v>0.99</v>
      </c>
      <c r="D120" s="17">
        <v>1.7419333333333349</v>
      </c>
      <c r="E120" s="39">
        <v>0</v>
      </c>
      <c r="F120" s="17">
        <v>1.72</v>
      </c>
      <c r="G120" s="17">
        <f>AVERAGE(C120:F120)</f>
        <v>1.1129833333333337</v>
      </c>
    </row>
    <row r="121" spans="2:7" ht="15">
      <c r="B121" s="39" t="s">
        <v>39</v>
      </c>
      <c r="C121" s="14">
        <v>0.99</v>
      </c>
      <c r="D121" s="17">
        <v>1.7409222714458281</v>
      </c>
      <c r="E121" s="17">
        <v>0.99</v>
      </c>
      <c r="F121" s="17">
        <v>1.72</v>
      </c>
      <c r="G121" s="17">
        <f>AVERAGE(C121:F121)</f>
        <v>1.360230567861457</v>
      </c>
    </row>
    <row r="122" spans="1:8" ht="15">
      <c r="A122" s="4"/>
      <c r="B122" s="56"/>
      <c r="C122" s="56"/>
      <c r="D122" s="56"/>
      <c r="E122" s="56"/>
      <c r="F122" s="56"/>
      <c r="G122" s="56"/>
      <c r="H122" s="56"/>
    </row>
    <row r="123" spans="2:7" ht="15">
      <c r="B123" s="60" t="s">
        <v>43</v>
      </c>
      <c r="C123" s="61"/>
      <c r="D123" s="61"/>
      <c r="E123" s="61"/>
      <c r="F123" s="61"/>
      <c r="G123" s="62"/>
    </row>
    <row r="124" spans="2:8" ht="15">
      <c r="B124" s="2" t="s">
        <v>105</v>
      </c>
      <c r="C124" s="14">
        <v>5.65007351589855</v>
      </c>
      <c r="D124" s="32">
        <v>0</v>
      </c>
      <c r="E124" s="24">
        <v>0</v>
      </c>
      <c r="F124" s="30" t="s">
        <v>110</v>
      </c>
      <c r="G124" s="14">
        <f>AVERAGE(C124:F124)</f>
        <v>1.8833578386328498</v>
      </c>
      <c r="H124" s="3"/>
    </row>
    <row r="125" spans="2:7" ht="15">
      <c r="B125" s="60" t="s">
        <v>111</v>
      </c>
      <c r="C125" s="61"/>
      <c r="D125" s="61"/>
      <c r="E125" s="61"/>
      <c r="F125" s="61"/>
      <c r="G125" s="62"/>
    </row>
    <row r="126" spans="2:7" ht="15">
      <c r="B126" s="5" t="s">
        <v>106</v>
      </c>
      <c r="C126" s="14">
        <v>1.94677672805404</v>
      </c>
      <c r="D126" s="14">
        <v>2.12</v>
      </c>
      <c r="E126" s="14">
        <v>2.221581</v>
      </c>
      <c r="F126" s="15">
        <v>2.35</v>
      </c>
      <c r="G126" s="14">
        <f>AVERAGE(C126:F126)</f>
        <v>2.15958943201351</v>
      </c>
    </row>
    <row r="127" spans="1:8" ht="15">
      <c r="A127" s="4"/>
      <c r="B127" s="69"/>
      <c r="C127" s="69"/>
      <c r="D127" s="69"/>
      <c r="E127" s="69"/>
      <c r="F127" s="69"/>
      <c r="G127" s="69"/>
      <c r="H127" s="69"/>
    </row>
    <row r="128" spans="2:7" ht="15">
      <c r="B128" s="55" t="s">
        <v>44</v>
      </c>
      <c r="C128" s="55"/>
      <c r="D128" s="55"/>
      <c r="E128" s="55"/>
      <c r="F128" s="55"/>
      <c r="G128" s="55"/>
    </row>
    <row r="129" spans="2:7" ht="15">
      <c r="B129" s="39" t="s">
        <v>45</v>
      </c>
      <c r="C129" s="37">
        <v>363091</v>
      </c>
      <c r="D129" s="40">
        <v>38369</v>
      </c>
      <c r="E129" s="37">
        <v>8598</v>
      </c>
      <c r="F129" s="39">
        <v>341</v>
      </c>
      <c r="G129" s="37">
        <f>SUM(C129:F129)</f>
        <v>410399</v>
      </c>
    </row>
    <row r="130" spans="2:7" ht="15">
      <c r="B130" s="39" t="s">
        <v>46</v>
      </c>
      <c r="C130" s="13">
        <v>183109.886828</v>
      </c>
      <c r="D130" s="13">
        <v>4465.374847</v>
      </c>
      <c r="E130" s="37">
        <v>1145.748927</v>
      </c>
      <c r="F130" s="37">
        <v>48.8</v>
      </c>
      <c r="G130" s="13">
        <f>SUM(C130:F130)</f>
        <v>188769.81060199998</v>
      </c>
    </row>
    <row r="131" spans="1:8" ht="15">
      <c r="A131" s="4"/>
      <c r="B131" s="56"/>
      <c r="C131" s="56"/>
      <c r="D131" s="56"/>
      <c r="E131" s="56"/>
      <c r="F131" s="56"/>
      <c r="G131" s="56"/>
      <c r="H131" s="56"/>
    </row>
    <row r="132" spans="2:7" ht="15">
      <c r="B132" s="55" t="s">
        <v>47</v>
      </c>
      <c r="C132" s="55"/>
      <c r="D132" s="55"/>
      <c r="E132" s="55"/>
      <c r="F132" s="55"/>
      <c r="G132" s="55"/>
    </row>
    <row r="133" spans="2:7" ht="15">
      <c r="B133" s="39" t="s">
        <v>48</v>
      </c>
      <c r="C133" s="41">
        <v>591207</v>
      </c>
      <c r="D133" s="40">
        <v>284545</v>
      </c>
      <c r="E133" s="40">
        <v>143946</v>
      </c>
      <c r="F133" s="37">
        <v>320005</v>
      </c>
      <c r="G133" s="37">
        <f>SUM(C133:F133)</f>
        <v>1339703</v>
      </c>
    </row>
    <row r="134" spans="1:8" ht="15">
      <c r="A134" s="4"/>
      <c r="B134" s="56"/>
      <c r="C134" s="56"/>
      <c r="D134" s="56"/>
      <c r="E134" s="56"/>
      <c r="F134" s="56"/>
      <c r="G134" s="56"/>
      <c r="H134" s="56"/>
    </row>
    <row r="135" spans="2:7" ht="21">
      <c r="B135" s="68" t="s">
        <v>88</v>
      </c>
      <c r="C135" s="68"/>
      <c r="D135" s="68"/>
      <c r="E135" s="68"/>
      <c r="F135" s="68"/>
      <c r="G135" s="68"/>
    </row>
    <row r="136" spans="2:7" ht="15">
      <c r="B136" s="55" t="s">
        <v>49</v>
      </c>
      <c r="C136" s="55"/>
      <c r="D136" s="55"/>
      <c r="E136" s="55"/>
      <c r="F136" s="55"/>
      <c r="G136" s="55"/>
    </row>
    <row r="137" spans="2:9" ht="15">
      <c r="B137" s="39" t="s">
        <v>50</v>
      </c>
      <c r="C137" s="37">
        <v>39559</v>
      </c>
      <c r="D137" s="37">
        <v>7647</v>
      </c>
      <c r="E137" s="37">
        <v>0</v>
      </c>
      <c r="F137" s="37">
        <v>10151</v>
      </c>
      <c r="G137" s="40">
        <f>SUM(C137:F137)</f>
        <v>57357</v>
      </c>
      <c r="H137" s="9"/>
      <c r="I137" s="9"/>
    </row>
    <row r="138" spans="2:9" ht="15">
      <c r="B138" s="39" t="s">
        <v>51</v>
      </c>
      <c r="C138" s="37">
        <v>1732</v>
      </c>
      <c r="D138" s="37">
        <v>2001</v>
      </c>
      <c r="E138" s="37">
        <v>10</v>
      </c>
      <c r="F138" s="37">
        <v>520</v>
      </c>
      <c r="G138" s="40">
        <f>SUM(C138:F138)</f>
        <v>4263</v>
      </c>
      <c r="H138" s="9"/>
      <c r="I138" s="9"/>
    </row>
    <row r="139" spans="1:9" ht="15">
      <c r="A139" s="4"/>
      <c r="B139" s="56"/>
      <c r="C139" s="56"/>
      <c r="D139" s="56"/>
      <c r="E139" s="56"/>
      <c r="F139" s="56"/>
      <c r="G139" s="56"/>
      <c r="H139" s="56"/>
      <c r="I139" s="9"/>
    </row>
    <row r="140" spans="2:9" ht="15">
      <c r="B140" s="60" t="s">
        <v>52</v>
      </c>
      <c r="C140" s="61"/>
      <c r="D140" s="61"/>
      <c r="E140" s="61"/>
      <c r="F140" s="61"/>
      <c r="G140" s="62"/>
      <c r="I140" s="9"/>
    </row>
    <row r="141" spans="2:9" ht="15">
      <c r="B141" s="39" t="s">
        <v>53</v>
      </c>
      <c r="C141" s="37">
        <v>0</v>
      </c>
      <c r="D141" s="40">
        <v>0</v>
      </c>
      <c r="E141" s="37">
        <v>0</v>
      </c>
      <c r="F141" s="24" t="s">
        <v>110</v>
      </c>
      <c r="G141" s="40">
        <f>SUM(C141:F141)</f>
        <v>0</v>
      </c>
      <c r="H141" s="9"/>
      <c r="I141" s="9"/>
    </row>
    <row r="142" spans="1:8" ht="15">
      <c r="A142" s="4"/>
      <c r="B142" s="56"/>
      <c r="C142" s="56"/>
      <c r="D142" s="56"/>
      <c r="E142" s="56"/>
      <c r="F142" s="56"/>
      <c r="G142" s="56"/>
      <c r="H142" s="56"/>
    </row>
    <row r="143" spans="2:7" ht="21">
      <c r="B143" s="64" t="s">
        <v>89</v>
      </c>
      <c r="C143" s="65"/>
      <c r="D143" s="65"/>
      <c r="E143" s="65"/>
      <c r="F143" s="65"/>
      <c r="G143" s="66"/>
    </row>
    <row r="144" spans="2:7" ht="15">
      <c r="B144" s="60" t="s">
        <v>83</v>
      </c>
      <c r="C144" s="61"/>
      <c r="D144" s="61"/>
      <c r="E144" s="61"/>
      <c r="F144" s="61"/>
      <c r="G144" s="62"/>
    </row>
    <row r="145" spans="1:8" ht="15">
      <c r="A145" s="4"/>
      <c r="B145" s="67"/>
      <c r="C145" s="67"/>
      <c r="D145" s="67"/>
      <c r="E145" s="67"/>
      <c r="F145" s="67"/>
      <c r="G145" s="67"/>
      <c r="H145" s="67"/>
    </row>
    <row r="146" spans="2:7" ht="15">
      <c r="B146" s="63" t="s">
        <v>54</v>
      </c>
      <c r="C146" s="63"/>
      <c r="D146" s="63"/>
      <c r="E146" s="63"/>
      <c r="F146" s="63"/>
      <c r="G146" s="63"/>
    </row>
    <row r="147" spans="2:7" ht="15">
      <c r="B147" s="39" t="s">
        <v>55</v>
      </c>
      <c r="C147" s="37">
        <v>100</v>
      </c>
      <c r="D147" s="40">
        <v>291.742424242424</v>
      </c>
      <c r="E147" s="37">
        <v>1</v>
      </c>
      <c r="F147" s="37">
        <v>31</v>
      </c>
      <c r="G147" s="37">
        <f>SUM(C147:F147)</f>
        <v>423.742424242424</v>
      </c>
    </row>
    <row r="148" spans="2:7" ht="15">
      <c r="B148" s="39" t="s">
        <v>56</v>
      </c>
      <c r="C148" s="13">
        <v>2.08</v>
      </c>
      <c r="D148" s="13">
        <v>5.9</v>
      </c>
      <c r="E148" s="13">
        <v>0.02</v>
      </c>
      <c r="F148" s="13">
        <v>0.628</v>
      </c>
      <c r="G148" s="13">
        <f>SUM(C148:F148)</f>
        <v>8.628</v>
      </c>
    </row>
    <row r="149" spans="1:8" ht="15">
      <c r="A149" s="4"/>
      <c r="B149" s="56"/>
      <c r="C149" s="56"/>
      <c r="D149" s="56"/>
      <c r="E149" s="56"/>
      <c r="F149" s="56"/>
      <c r="G149" s="56"/>
      <c r="H149" s="56"/>
    </row>
    <row r="150" spans="2:7" ht="15">
      <c r="B150" s="63" t="s">
        <v>57</v>
      </c>
      <c r="C150" s="63"/>
      <c r="D150" s="63"/>
      <c r="E150" s="63"/>
      <c r="F150" s="63"/>
      <c r="G150" s="63"/>
    </row>
    <row r="151" spans="2:8" ht="15">
      <c r="B151" s="39" t="s">
        <v>58</v>
      </c>
      <c r="C151" s="39">
        <v>0</v>
      </c>
      <c r="D151" s="39">
        <v>30</v>
      </c>
      <c r="E151" s="39">
        <v>62</v>
      </c>
      <c r="F151" s="34">
        <v>0</v>
      </c>
      <c r="G151" s="37">
        <f>SUM(C151:F151)</f>
        <v>92</v>
      </c>
      <c r="H151" s="27"/>
    </row>
    <row r="152" spans="2:8" ht="15">
      <c r="B152" s="39" t="s">
        <v>59</v>
      </c>
      <c r="C152" s="39">
        <v>0</v>
      </c>
      <c r="D152" s="39">
        <v>1.615</v>
      </c>
      <c r="E152" s="13">
        <v>1.488</v>
      </c>
      <c r="F152" s="34">
        <v>0</v>
      </c>
      <c r="G152" s="13">
        <f>SUM(C152:F152)</f>
        <v>3.1029999999999998</v>
      </c>
      <c r="H152" s="27"/>
    </row>
    <row r="153" spans="1:8" ht="15">
      <c r="A153" s="4"/>
      <c r="B153" s="56"/>
      <c r="C153" s="56"/>
      <c r="D153" s="56"/>
      <c r="E153" s="56"/>
      <c r="F153" s="56"/>
      <c r="G153" s="56"/>
      <c r="H153" s="56"/>
    </row>
    <row r="154" spans="2:7" ht="15">
      <c r="B154" s="63" t="s">
        <v>62</v>
      </c>
      <c r="C154" s="63"/>
      <c r="D154" s="63"/>
      <c r="E154" s="63"/>
      <c r="F154" s="63"/>
      <c r="G154" s="63"/>
    </row>
    <row r="155" spans="2:8" ht="15">
      <c r="B155" s="39" t="s">
        <v>60</v>
      </c>
      <c r="C155" s="39">
        <v>0</v>
      </c>
      <c r="D155" s="40">
        <v>294</v>
      </c>
      <c r="E155" s="39">
        <v>0</v>
      </c>
      <c r="F155" s="34">
        <v>4</v>
      </c>
      <c r="G155" s="37">
        <f>SUM(C155:F155)</f>
        <v>298</v>
      </c>
      <c r="H155" s="27"/>
    </row>
    <row r="156" spans="2:8" ht="15">
      <c r="B156" s="39" t="s">
        <v>61</v>
      </c>
      <c r="C156" s="39">
        <v>0</v>
      </c>
      <c r="D156" s="13">
        <v>3.55</v>
      </c>
      <c r="E156" s="39">
        <v>0</v>
      </c>
      <c r="F156" s="34">
        <v>1</v>
      </c>
      <c r="G156" s="13">
        <f>SUM(C156:F156)</f>
        <v>4.55</v>
      </c>
      <c r="H156" s="27"/>
    </row>
    <row r="157" spans="1:8" ht="15">
      <c r="A157" s="4"/>
      <c r="B157" s="56"/>
      <c r="C157" s="56"/>
      <c r="D157" s="56"/>
      <c r="E157" s="56"/>
      <c r="F157" s="56"/>
      <c r="G157" s="56"/>
      <c r="H157" s="56"/>
    </row>
    <row r="158" spans="2:7" ht="15">
      <c r="B158" s="63" t="s">
        <v>74</v>
      </c>
      <c r="C158" s="63"/>
      <c r="D158" s="63"/>
      <c r="E158" s="63"/>
      <c r="F158" s="63"/>
      <c r="G158" s="63"/>
    </row>
    <row r="159" spans="2:7" ht="15">
      <c r="B159" s="22" t="s">
        <v>75</v>
      </c>
      <c r="C159" s="23">
        <v>100</v>
      </c>
      <c r="D159" s="23">
        <v>615.742424242424</v>
      </c>
      <c r="E159" s="23">
        <v>63</v>
      </c>
      <c r="F159" s="23">
        <v>35</v>
      </c>
      <c r="G159" s="23">
        <f>SUM(C159:F159)</f>
        <v>813.742424242424</v>
      </c>
    </row>
    <row r="160" spans="2:7" ht="15">
      <c r="B160" s="22" t="s">
        <v>76</v>
      </c>
      <c r="C160" s="26">
        <v>2.08</v>
      </c>
      <c r="D160" s="26">
        <v>11.065000000000001</v>
      </c>
      <c r="E160" s="26">
        <v>1.508</v>
      </c>
      <c r="F160" s="26">
        <v>1.6280000000000001</v>
      </c>
      <c r="G160" s="26">
        <f>SUM(C160:F160)</f>
        <v>16.281000000000002</v>
      </c>
    </row>
    <row r="161" spans="1:8" ht="15">
      <c r="A161" s="4"/>
      <c r="B161" s="56"/>
      <c r="C161" s="56"/>
      <c r="D161" s="56"/>
      <c r="E161" s="56"/>
      <c r="F161" s="56"/>
      <c r="G161" s="56"/>
      <c r="H161" s="56"/>
    </row>
    <row r="162" spans="2:7" ht="15">
      <c r="B162" s="55" t="s">
        <v>63</v>
      </c>
      <c r="C162" s="55"/>
      <c r="D162" s="55"/>
      <c r="E162" s="55"/>
      <c r="F162" s="55"/>
      <c r="G162" s="55"/>
    </row>
    <row r="163" spans="2:7" ht="15">
      <c r="B163" s="18" t="s">
        <v>60</v>
      </c>
      <c r="C163" s="37">
        <v>4674</v>
      </c>
      <c r="D163" s="40">
        <v>30158.2728358408</v>
      </c>
      <c r="E163" s="37">
        <v>4898</v>
      </c>
      <c r="F163" s="37">
        <v>38</v>
      </c>
      <c r="G163" s="37">
        <f>SUM(C163:F163)</f>
        <v>39768.2728358408</v>
      </c>
    </row>
    <row r="164" spans="2:7" ht="15">
      <c r="B164" s="18" t="s">
        <v>61</v>
      </c>
      <c r="C164" s="13">
        <v>111.853006</v>
      </c>
      <c r="D164" s="13">
        <v>456.418593</v>
      </c>
      <c r="E164" s="13">
        <v>44.678903</v>
      </c>
      <c r="F164" s="13">
        <v>0.13887</v>
      </c>
      <c r="G164" s="13">
        <f>SUM(C164:F164)</f>
        <v>613.0893719999999</v>
      </c>
    </row>
    <row r="165" spans="1:7" ht="15">
      <c r="A165" s="4"/>
      <c r="B165" s="56"/>
      <c r="C165" s="56"/>
      <c r="D165" s="56"/>
      <c r="E165" s="56"/>
      <c r="F165" s="56"/>
      <c r="G165" s="56"/>
    </row>
    <row r="166" spans="2:7" ht="15">
      <c r="B166" s="60" t="s">
        <v>64</v>
      </c>
      <c r="C166" s="61"/>
      <c r="D166" s="61"/>
      <c r="E166" s="61"/>
      <c r="F166" s="61"/>
      <c r="G166" s="62"/>
    </row>
    <row r="167" spans="2:7" ht="15">
      <c r="B167" s="57" t="s">
        <v>65</v>
      </c>
      <c r="C167" s="58"/>
      <c r="D167" s="58"/>
      <c r="E167" s="58"/>
      <c r="F167" s="58"/>
      <c r="G167" s="59"/>
    </row>
    <row r="168" spans="2:7" ht="15">
      <c r="B168" s="39" t="s">
        <v>66</v>
      </c>
      <c r="C168" s="37">
        <v>432</v>
      </c>
      <c r="D168" s="40">
        <v>2214.65591496599</v>
      </c>
      <c r="E168" s="37">
        <v>153</v>
      </c>
      <c r="F168" s="40">
        <v>29</v>
      </c>
      <c r="G168" s="37">
        <f>SUM(C168:F168)</f>
        <v>2828.65591496599</v>
      </c>
    </row>
    <row r="169" spans="2:7" ht="15">
      <c r="B169" s="39" t="s">
        <v>67</v>
      </c>
      <c r="C169" s="13">
        <v>10.8</v>
      </c>
      <c r="D169" s="13">
        <v>47.457533000000005</v>
      </c>
      <c r="E169" s="13">
        <v>3.06</v>
      </c>
      <c r="F169" s="13">
        <v>0.754</v>
      </c>
      <c r="G169" s="13">
        <f>SUM(C169:F169)</f>
        <v>62.07153300000001</v>
      </c>
    </row>
    <row r="170" spans="1:7" ht="15">
      <c r="A170" s="4"/>
      <c r="B170" s="56"/>
      <c r="C170" s="56"/>
      <c r="D170" s="56"/>
      <c r="E170" s="56"/>
      <c r="F170" s="56"/>
      <c r="G170" s="56"/>
    </row>
    <row r="171" spans="2:7" ht="15">
      <c r="B171" s="57" t="s">
        <v>68</v>
      </c>
      <c r="C171" s="58"/>
      <c r="D171" s="58"/>
      <c r="E171" s="58"/>
      <c r="F171" s="58"/>
      <c r="G171" s="59"/>
    </row>
    <row r="172" spans="2:7" ht="15">
      <c r="B172" s="39" t="s">
        <v>69</v>
      </c>
      <c r="C172" s="37">
        <v>2297</v>
      </c>
      <c r="D172" s="40">
        <v>1066</v>
      </c>
      <c r="E172" s="37">
        <v>353</v>
      </c>
      <c r="F172" s="40">
        <v>101</v>
      </c>
      <c r="G172" s="37">
        <f>SUM(C172:F172)</f>
        <v>3817</v>
      </c>
    </row>
    <row r="173" spans="2:7" ht="15">
      <c r="B173" s="39" t="s">
        <v>67</v>
      </c>
      <c r="C173" s="13">
        <v>50.534</v>
      </c>
      <c r="D173" s="13">
        <v>22.383</v>
      </c>
      <c r="E173" s="13">
        <v>7.06</v>
      </c>
      <c r="F173" s="13">
        <v>2.323</v>
      </c>
      <c r="G173" s="13">
        <f>SUM(C173:F173)</f>
        <v>82.3</v>
      </c>
    </row>
    <row r="174" spans="1:8" ht="15">
      <c r="A174" s="4"/>
      <c r="B174" s="56"/>
      <c r="C174" s="56"/>
      <c r="D174" s="56"/>
      <c r="E174" s="56"/>
      <c r="F174" s="56"/>
      <c r="G174" s="56"/>
      <c r="H174" s="56"/>
    </row>
    <row r="175" spans="2:7" ht="15">
      <c r="B175" s="57" t="s">
        <v>70</v>
      </c>
      <c r="C175" s="58"/>
      <c r="D175" s="58"/>
      <c r="E175" s="58"/>
      <c r="F175" s="58"/>
      <c r="G175" s="59"/>
    </row>
    <row r="176" spans="2:7" ht="15">
      <c r="B176" s="39" t="s">
        <v>69</v>
      </c>
      <c r="C176" s="40">
        <v>279</v>
      </c>
      <c r="D176" s="40">
        <v>366</v>
      </c>
      <c r="E176" s="37">
        <v>235</v>
      </c>
      <c r="F176" s="40">
        <v>33</v>
      </c>
      <c r="G176" s="37">
        <f>SUM(C176:F176)</f>
        <v>913</v>
      </c>
    </row>
    <row r="177" spans="2:7" ht="15">
      <c r="B177" s="39" t="s">
        <v>67</v>
      </c>
      <c r="C177" s="13">
        <v>19.53</v>
      </c>
      <c r="D177" s="13">
        <v>29.3</v>
      </c>
      <c r="E177" s="13">
        <v>12.850142</v>
      </c>
      <c r="F177" s="13">
        <v>2.4</v>
      </c>
      <c r="G177" s="13">
        <f>SUM(C177:F177)</f>
        <v>64.080142</v>
      </c>
    </row>
    <row r="178" spans="1:8" ht="15">
      <c r="A178" s="4"/>
      <c r="B178" s="56"/>
      <c r="C178" s="56"/>
      <c r="D178" s="56"/>
      <c r="E178" s="56"/>
      <c r="F178" s="56"/>
      <c r="G178" s="56"/>
      <c r="H178" s="56"/>
    </row>
    <row r="179" spans="2:7" ht="15">
      <c r="B179" s="57" t="s">
        <v>71</v>
      </c>
      <c r="C179" s="58"/>
      <c r="D179" s="58"/>
      <c r="E179" s="58"/>
      <c r="F179" s="58"/>
      <c r="G179" s="59"/>
    </row>
    <row r="180" spans="2:7" ht="15">
      <c r="B180" s="39" t="s">
        <v>69</v>
      </c>
      <c r="C180" s="40">
        <v>416</v>
      </c>
      <c r="D180" s="40">
        <v>16.72</v>
      </c>
      <c r="E180" s="29">
        <v>0</v>
      </c>
      <c r="F180" s="40">
        <v>14</v>
      </c>
      <c r="G180" s="37">
        <f>SUM(C180:F180)</f>
        <v>446.72</v>
      </c>
    </row>
    <row r="181" spans="2:7" ht="15">
      <c r="B181" s="39" t="s">
        <v>67</v>
      </c>
      <c r="C181" s="13">
        <v>12.71</v>
      </c>
      <c r="D181" s="13">
        <v>0.986</v>
      </c>
      <c r="E181" s="29">
        <v>0</v>
      </c>
      <c r="F181" s="13">
        <v>0.8</v>
      </c>
      <c r="G181" s="13">
        <f>SUM(C181:F181)</f>
        <v>14.496000000000002</v>
      </c>
    </row>
    <row r="182" spans="1:8" ht="15">
      <c r="A182" s="4"/>
      <c r="B182" s="56"/>
      <c r="C182" s="56"/>
      <c r="D182" s="56"/>
      <c r="E182" s="56"/>
      <c r="F182" s="56"/>
      <c r="G182" s="56"/>
      <c r="H182" s="56"/>
    </row>
    <row r="183" spans="2:7" ht="15">
      <c r="B183" s="55" t="s">
        <v>77</v>
      </c>
      <c r="C183" s="55"/>
      <c r="D183" s="55"/>
      <c r="E183" s="55"/>
      <c r="F183" s="55"/>
      <c r="G183" s="55"/>
    </row>
    <row r="184" spans="2:7" ht="15">
      <c r="B184" s="22" t="s">
        <v>78</v>
      </c>
      <c r="C184" s="23">
        <v>3424</v>
      </c>
      <c r="D184" s="23">
        <v>3663.37591496599</v>
      </c>
      <c r="E184" s="23">
        <v>741</v>
      </c>
      <c r="F184" s="23">
        <v>215</v>
      </c>
      <c r="G184" s="23">
        <f>SUM(C184:F184)</f>
        <v>8043.37591496599</v>
      </c>
    </row>
    <row r="185" spans="2:7" ht="15">
      <c r="B185" s="22" t="s">
        <v>79</v>
      </c>
      <c r="C185" s="26">
        <v>93.574</v>
      </c>
      <c r="D185" s="26">
        <v>100.12653300000001</v>
      </c>
      <c r="E185" s="26">
        <v>22.970142</v>
      </c>
      <c r="F185" s="26">
        <v>6.415869999999999</v>
      </c>
      <c r="G185" s="26">
        <f>SUM(C185:F185)</f>
        <v>223.08654500000003</v>
      </c>
    </row>
    <row r="186" spans="1:8" ht="15">
      <c r="A186" s="4"/>
      <c r="B186" s="56"/>
      <c r="C186" s="56"/>
      <c r="D186" s="56"/>
      <c r="E186" s="56"/>
      <c r="F186" s="56"/>
      <c r="G186" s="56"/>
      <c r="H186" s="56"/>
    </row>
    <row r="187" spans="2:7" ht="15">
      <c r="B187" s="55" t="s">
        <v>72</v>
      </c>
      <c r="C187" s="55"/>
      <c r="D187" s="55"/>
      <c r="E187" s="55"/>
      <c r="F187" s="55"/>
      <c r="G187" s="55"/>
    </row>
    <row r="188" spans="2:7" ht="15">
      <c r="B188" s="18" t="s">
        <v>93</v>
      </c>
      <c r="C188" s="37">
        <v>977</v>
      </c>
      <c r="D188" s="40">
        <v>51894.6695342113</v>
      </c>
      <c r="E188" s="37">
        <v>51</v>
      </c>
      <c r="F188" s="35">
        <v>0</v>
      </c>
      <c r="G188" s="37">
        <f>SUM(C188:F188)</f>
        <v>52922.6695342113</v>
      </c>
    </row>
    <row r="189" spans="2:7" ht="15">
      <c r="B189" s="18" t="s">
        <v>94</v>
      </c>
      <c r="C189" s="13">
        <v>6.42495</v>
      </c>
      <c r="D189" s="13">
        <v>263.40655200000003</v>
      </c>
      <c r="E189" s="13">
        <v>2.03</v>
      </c>
      <c r="F189" s="35">
        <v>0</v>
      </c>
      <c r="G189" s="13">
        <f>SUM(C189:F189)</f>
        <v>271.86150200000003</v>
      </c>
    </row>
    <row r="190" spans="1:8" ht="15">
      <c r="A190" s="4"/>
      <c r="B190" s="56"/>
      <c r="C190" s="56"/>
      <c r="D190" s="56"/>
      <c r="E190" s="56"/>
      <c r="F190" s="56"/>
      <c r="G190" s="56"/>
      <c r="H190" s="56"/>
    </row>
    <row r="191" spans="2:7" ht="15">
      <c r="B191" s="55" t="s">
        <v>73</v>
      </c>
      <c r="C191" s="55"/>
      <c r="D191" s="55"/>
      <c r="E191" s="55"/>
      <c r="F191" s="55"/>
      <c r="G191" s="55"/>
    </row>
    <row r="192" spans="2:7" ht="15">
      <c r="B192" s="22" t="s">
        <v>95</v>
      </c>
      <c r="C192" s="38">
        <v>9175</v>
      </c>
      <c r="D192" s="38">
        <v>86332.06070926052</v>
      </c>
      <c r="E192" s="38">
        <v>5753</v>
      </c>
      <c r="F192" s="38">
        <v>250</v>
      </c>
      <c r="G192" s="38">
        <f>SUM(C192:F192)</f>
        <v>101510.06070926052</v>
      </c>
    </row>
    <row r="193" spans="2:7" ht="15">
      <c r="B193" s="22" t="s">
        <v>96</v>
      </c>
      <c r="C193" s="26">
        <v>213.93195599999999</v>
      </c>
      <c r="D193" s="26">
        <v>831.0166780000001</v>
      </c>
      <c r="E193" s="26">
        <v>71.187045</v>
      </c>
      <c r="F193" s="26">
        <v>8.043869999999998</v>
      </c>
      <c r="G193" s="26">
        <f>SUM(C193:F193)</f>
        <v>1124.179549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109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7"/>
  <sheetViews>
    <sheetView zoomScale="70" zoomScaleNormal="70" zoomScalePageLayoutView="0" workbookViewId="0" topLeftCell="A1">
      <selection activeCell="E163" sqref="E163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9" customWidth="1"/>
    <col min="7" max="7" width="11.421875" style="1" customWidth="1"/>
    <col min="8" max="8" width="14.7109375" style="1" bestFit="1" customWidth="1"/>
    <col min="9" max="55" width="11.421875" style="1" customWidth="1"/>
  </cols>
  <sheetData>
    <row r="1" spans="1:5" ht="15">
      <c r="A1" s="1" t="s">
        <v>107</v>
      </c>
      <c r="B1" s="1"/>
      <c r="C1" s="1"/>
      <c r="D1" s="1"/>
      <c r="E1" s="1"/>
    </row>
    <row r="2" spans="2:6" ht="21">
      <c r="B2" s="1"/>
      <c r="C2" s="79" t="s">
        <v>4</v>
      </c>
      <c r="D2" s="80"/>
      <c r="E2" s="80"/>
      <c r="F2" s="81"/>
    </row>
    <row r="3" spans="2:6" ht="21">
      <c r="B3" s="1"/>
      <c r="C3" s="7" t="s">
        <v>0</v>
      </c>
      <c r="D3" s="7" t="s">
        <v>1</v>
      </c>
      <c r="E3" s="8" t="s">
        <v>2</v>
      </c>
      <c r="F3" s="19" t="s">
        <v>97</v>
      </c>
    </row>
    <row r="4" spans="2:6" ht="21">
      <c r="B4" s="64" t="s">
        <v>80</v>
      </c>
      <c r="C4" s="65"/>
      <c r="D4" s="65"/>
      <c r="E4" s="65"/>
      <c r="F4" s="66"/>
    </row>
    <row r="5" spans="2:6" ht="15">
      <c r="B5" s="60" t="s">
        <v>11</v>
      </c>
      <c r="C5" s="61"/>
      <c r="D5" s="61"/>
      <c r="E5" s="61"/>
      <c r="F5" s="62"/>
    </row>
    <row r="6" spans="2:6" ht="15">
      <c r="B6" s="6" t="s">
        <v>5</v>
      </c>
      <c r="C6" s="16">
        <v>57085</v>
      </c>
      <c r="D6" s="16">
        <v>9494</v>
      </c>
      <c r="E6" s="16">
        <v>10856</v>
      </c>
      <c r="F6" s="16">
        <f>SUM(C6:E6)</f>
        <v>77435</v>
      </c>
    </row>
    <row r="7" spans="2:6" ht="15">
      <c r="B7" s="39" t="s">
        <v>6</v>
      </c>
      <c r="C7" s="16">
        <v>322</v>
      </c>
      <c r="D7" s="16">
        <v>232</v>
      </c>
      <c r="E7" s="16">
        <v>11</v>
      </c>
      <c r="F7" s="16">
        <f>SUM(C7:E7)</f>
        <v>565</v>
      </c>
    </row>
    <row r="8" spans="2:6" ht="15">
      <c r="B8" s="22" t="s">
        <v>7</v>
      </c>
      <c r="C8" s="31">
        <v>57407</v>
      </c>
      <c r="D8" s="31">
        <v>9726</v>
      </c>
      <c r="E8" s="31">
        <v>10867</v>
      </c>
      <c r="F8" s="31">
        <f>SUM(C8:E8)</f>
        <v>78000</v>
      </c>
    </row>
    <row r="9" spans="2:6" ht="15">
      <c r="B9" s="56"/>
      <c r="C9" s="56"/>
      <c r="D9" s="56"/>
      <c r="E9" s="56"/>
      <c r="F9" s="56"/>
    </row>
    <row r="10" spans="2:6" ht="15">
      <c r="B10" s="60" t="s">
        <v>12</v>
      </c>
      <c r="C10" s="61"/>
      <c r="D10" s="61"/>
      <c r="E10" s="61"/>
      <c r="F10" s="62"/>
    </row>
    <row r="11" spans="2:6" ht="15">
      <c r="B11" s="57" t="s">
        <v>33</v>
      </c>
      <c r="C11" s="58"/>
      <c r="D11" s="58"/>
      <c r="E11" s="58"/>
      <c r="F11" s="59"/>
    </row>
    <row r="12" spans="2:6" ht="15">
      <c r="B12" s="20" t="s">
        <v>10</v>
      </c>
      <c r="C12" s="16">
        <v>983501</v>
      </c>
      <c r="D12" s="16">
        <v>152612</v>
      </c>
      <c r="E12" s="21">
        <v>59423</v>
      </c>
      <c r="F12" s="21">
        <f>SUM(C12:E12)</f>
        <v>1195536</v>
      </c>
    </row>
    <row r="13" spans="2:6" ht="15">
      <c r="B13" s="20" t="s">
        <v>9</v>
      </c>
      <c r="C13" s="16">
        <v>2203901</v>
      </c>
      <c r="D13" s="16">
        <v>506388</v>
      </c>
      <c r="E13" s="21">
        <v>234682</v>
      </c>
      <c r="F13" s="21">
        <f>SUM(C13:E13)</f>
        <v>2944971</v>
      </c>
    </row>
    <row r="14" spans="2:6" ht="15">
      <c r="B14" s="22" t="s">
        <v>8</v>
      </c>
      <c r="C14" s="23">
        <v>3187402</v>
      </c>
      <c r="D14" s="23">
        <v>942648</v>
      </c>
      <c r="E14" s="23">
        <v>294105</v>
      </c>
      <c r="F14" s="23">
        <f>SUM(C14:E14)</f>
        <v>4424155</v>
      </c>
    </row>
    <row r="15" spans="2:6" ht="15">
      <c r="B15" s="22" t="s">
        <v>90</v>
      </c>
      <c r="C15" s="23">
        <v>428493</v>
      </c>
      <c r="D15" s="23">
        <v>134038</v>
      </c>
      <c r="E15" s="23">
        <v>2771</v>
      </c>
      <c r="F15" s="23">
        <f>SUM(C15:E15)</f>
        <v>565302</v>
      </c>
    </row>
    <row r="16" spans="2:6" ht="15">
      <c r="B16" s="22" t="s">
        <v>34</v>
      </c>
      <c r="C16" s="23">
        <v>3615895</v>
      </c>
      <c r="D16" s="23">
        <v>1076686</v>
      </c>
      <c r="E16" s="23">
        <v>296876</v>
      </c>
      <c r="F16" s="23">
        <f>SUM(C16:E16)</f>
        <v>4989457</v>
      </c>
    </row>
    <row r="17" spans="2:6" ht="15">
      <c r="B17" s="56"/>
      <c r="C17" s="56"/>
      <c r="D17" s="56"/>
      <c r="E17" s="56"/>
      <c r="F17" s="56"/>
    </row>
    <row r="18" spans="2:6" ht="15">
      <c r="B18" s="57" t="s">
        <v>87</v>
      </c>
      <c r="C18" s="58"/>
      <c r="D18" s="58"/>
      <c r="E18" s="58"/>
      <c r="F18" s="59"/>
    </row>
    <row r="19" spans="2:6" ht="15">
      <c r="B19" s="18" t="s">
        <v>35</v>
      </c>
      <c r="C19" s="37">
        <v>4194</v>
      </c>
      <c r="D19" s="37">
        <v>2584</v>
      </c>
      <c r="E19" s="29">
        <v>0</v>
      </c>
      <c r="F19" s="29">
        <f>SUM(C19:E19)</f>
        <v>6778</v>
      </c>
    </row>
    <row r="20" spans="2:6" ht="15">
      <c r="B20" s="78"/>
      <c r="C20" s="78"/>
      <c r="D20" s="78"/>
      <c r="E20" s="78"/>
      <c r="F20" s="78"/>
    </row>
    <row r="21" spans="2:6" ht="15">
      <c r="B21" s="22" t="s">
        <v>36</v>
      </c>
      <c r="C21" s="23">
        <v>3620089</v>
      </c>
      <c r="D21" s="23">
        <v>1079270</v>
      </c>
      <c r="E21" s="23">
        <v>296876</v>
      </c>
      <c r="F21" s="23">
        <f>SUM(C21:E21)</f>
        <v>4996235</v>
      </c>
    </row>
    <row r="22" spans="2:5" ht="15">
      <c r="B22" s="1"/>
      <c r="C22" s="1"/>
      <c r="D22" s="1"/>
      <c r="E22" s="1"/>
    </row>
    <row r="23" spans="2:6" ht="15">
      <c r="B23" s="28" t="s">
        <v>98</v>
      </c>
      <c r="C23" s="11"/>
      <c r="D23" s="11"/>
      <c r="E23" s="11"/>
      <c r="F23" s="12"/>
    </row>
    <row r="24" spans="2:6" ht="15">
      <c r="B24" s="22" t="s">
        <v>99</v>
      </c>
      <c r="C24" s="23">
        <v>438674</v>
      </c>
      <c r="D24" s="23">
        <v>251422</v>
      </c>
      <c r="E24" s="23">
        <v>130472</v>
      </c>
      <c r="F24" s="23">
        <f>SUM(C24:E24)</f>
        <v>820568</v>
      </c>
    </row>
    <row r="25" spans="2:5" ht="15">
      <c r="B25" s="1"/>
      <c r="C25" s="1"/>
      <c r="D25" s="1"/>
      <c r="E25" s="1"/>
    </row>
    <row r="26" spans="2:6" ht="15">
      <c r="B26" s="28" t="s">
        <v>100</v>
      </c>
      <c r="C26" s="11"/>
      <c r="D26" s="11"/>
      <c r="E26" s="11"/>
      <c r="F26" s="12"/>
    </row>
    <row r="27" spans="2:6" ht="15">
      <c r="B27" s="22" t="s">
        <v>101</v>
      </c>
      <c r="C27" s="23">
        <v>4058763</v>
      </c>
      <c r="D27" s="23">
        <v>1330692</v>
      </c>
      <c r="E27" s="23">
        <v>427348</v>
      </c>
      <c r="F27" s="23">
        <f>SUM(C27:E27)</f>
        <v>5816803</v>
      </c>
    </row>
    <row r="28" spans="2:7" ht="15">
      <c r="B28" s="56"/>
      <c r="C28" s="56"/>
      <c r="D28" s="56"/>
      <c r="E28" s="56"/>
      <c r="F28" s="56"/>
      <c r="G28" s="56"/>
    </row>
    <row r="29" spans="2:6" ht="15">
      <c r="B29" s="60" t="s">
        <v>13</v>
      </c>
      <c r="C29" s="61"/>
      <c r="D29" s="61"/>
      <c r="E29" s="61"/>
      <c r="F29" s="62"/>
    </row>
    <row r="30" spans="2:6" ht="15">
      <c r="B30" s="39" t="s">
        <v>14</v>
      </c>
      <c r="C30" s="40">
        <v>1386741</v>
      </c>
      <c r="D30" s="40">
        <v>228475</v>
      </c>
      <c r="E30" s="37">
        <v>115458</v>
      </c>
      <c r="F30" s="40">
        <f>SUM(C30:E30)</f>
        <v>1730674</v>
      </c>
    </row>
    <row r="31" spans="2:7" ht="15">
      <c r="B31" s="56"/>
      <c r="C31" s="56"/>
      <c r="D31" s="56"/>
      <c r="E31" s="56"/>
      <c r="F31" s="56"/>
      <c r="G31" s="56"/>
    </row>
    <row r="32" spans="2:6" ht="15">
      <c r="B32" s="60" t="s">
        <v>84</v>
      </c>
      <c r="C32" s="61"/>
      <c r="D32" s="61"/>
      <c r="E32" s="61"/>
      <c r="F32" s="62"/>
    </row>
    <row r="33" spans="2:6" ht="15">
      <c r="B33" s="39" t="s">
        <v>102</v>
      </c>
      <c r="C33" s="40">
        <v>2580789153667</v>
      </c>
      <c r="D33" s="40">
        <v>455802644713</v>
      </c>
      <c r="E33" s="40">
        <v>199949843444</v>
      </c>
      <c r="F33" s="40">
        <f>SUM(C33:E33)</f>
        <v>3236541641824</v>
      </c>
    </row>
    <row r="34" spans="2:6" ht="15">
      <c r="B34" s="39" t="s">
        <v>103</v>
      </c>
      <c r="C34" s="40">
        <v>116692892243</v>
      </c>
      <c r="D34" s="40">
        <f>192422.385648*D24</f>
        <v>48379221044.39146</v>
      </c>
      <c r="E34" s="40">
        <v>22182535500</v>
      </c>
      <c r="F34" s="40">
        <f>SUM(C34:E34)</f>
        <v>187254648787.39145</v>
      </c>
    </row>
    <row r="35" spans="2:6" ht="15">
      <c r="B35" s="22" t="s">
        <v>104</v>
      </c>
      <c r="C35" s="23">
        <v>2697482045910</v>
      </c>
      <c r="D35" s="23">
        <v>455802837135.3856</v>
      </c>
      <c r="E35" s="23">
        <v>222132378944</v>
      </c>
      <c r="F35" s="23">
        <f>SUM(C35:E35)</f>
        <v>3375417261989.3857</v>
      </c>
    </row>
    <row r="36" spans="2:7" ht="15">
      <c r="B36" s="56"/>
      <c r="C36" s="56"/>
      <c r="D36" s="56"/>
      <c r="E36" s="56"/>
      <c r="F36" s="56"/>
      <c r="G36" s="56"/>
    </row>
    <row r="37" spans="2:6" ht="21">
      <c r="B37" s="64" t="s">
        <v>81</v>
      </c>
      <c r="C37" s="65"/>
      <c r="D37" s="65"/>
      <c r="E37" s="65"/>
      <c r="F37" s="66"/>
    </row>
    <row r="38" spans="2:6" ht="15">
      <c r="B38" s="60" t="s">
        <v>15</v>
      </c>
      <c r="C38" s="61"/>
      <c r="D38" s="61"/>
      <c r="E38" s="61"/>
      <c r="F38" s="62"/>
    </row>
    <row r="39" spans="2:8" ht="15">
      <c r="B39" s="39" t="s">
        <v>16</v>
      </c>
      <c r="C39" s="37">
        <v>370886</v>
      </c>
      <c r="D39" s="37">
        <v>134820</v>
      </c>
      <c r="E39" s="37">
        <v>60169</v>
      </c>
      <c r="F39" s="37">
        <f>SUM(C39:E39)</f>
        <v>565875</v>
      </c>
      <c r="G39" s="9"/>
      <c r="H39" s="9"/>
    </row>
    <row r="40" spans="2:8" ht="15">
      <c r="B40" s="39" t="s">
        <v>17</v>
      </c>
      <c r="C40" s="13">
        <v>2035</v>
      </c>
      <c r="D40" s="13">
        <v>679.691596</v>
      </c>
      <c r="E40" s="37">
        <v>327</v>
      </c>
      <c r="F40" s="13">
        <f>SUM(C40:E40)</f>
        <v>3041.691596</v>
      </c>
      <c r="G40" s="9"/>
      <c r="H40" s="9"/>
    </row>
    <row r="41" spans="1:8" ht="15">
      <c r="A41" s="4"/>
      <c r="B41" s="56"/>
      <c r="C41" s="56"/>
      <c r="D41" s="56"/>
      <c r="E41" s="56"/>
      <c r="F41" s="56"/>
      <c r="G41" s="56"/>
      <c r="H41" s="9"/>
    </row>
    <row r="42" spans="2:8" ht="15">
      <c r="B42" s="55" t="s">
        <v>18</v>
      </c>
      <c r="C42" s="55"/>
      <c r="D42" s="55"/>
      <c r="E42" s="55"/>
      <c r="F42" s="55"/>
      <c r="H42" s="9"/>
    </row>
    <row r="43" spans="2:8" ht="15">
      <c r="B43" s="39" t="s">
        <v>19</v>
      </c>
      <c r="C43" s="37">
        <v>97</v>
      </c>
      <c r="D43" s="37">
        <v>50</v>
      </c>
      <c r="E43" s="37">
        <v>10</v>
      </c>
      <c r="F43" s="37">
        <f>SUM(C43:E43)</f>
        <v>157</v>
      </c>
      <c r="G43" s="9"/>
      <c r="H43" s="9"/>
    </row>
    <row r="44" spans="2:8" ht="15">
      <c r="B44" s="39" t="s">
        <v>20</v>
      </c>
      <c r="C44" s="13">
        <v>1.1</v>
      </c>
      <c r="D44" s="13">
        <v>0.979906</v>
      </c>
      <c r="E44" s="13">
        <v>0.1</v>
      </c>
      <c r="F44" s="13">
        <f>SUM(C44:E44)</f>
        <v>2.1799060000000003</v>
      </c>
      <c r="G44" s="9"/>
      <c r="H44" s="9"/>
    </row>
    <row r="45" spans="1:8" ht="15">
      <c r="A45" s="4"/>
      <c r="B45" s="56"/>
      <c r="C45" s="56"/>
      <c r="D45" s="56"/>
      <c r="E45" s="56"/>
      <c r="F45" s="56"/>
      <c r="G45" s="56"/>
      <c r="H45" s="9"/>
    </row>
    <row r="46" spans="2:8" ht="15">
      <c r="B46" s="55" t="s">
        <v>21</v>
      </c>
      <c r="C46" s="55"/>
      <c r="D46" s="55"/>
      <c r="E46" s="55"/>
      <c r="F46" s="55"/>
      <c r="H46" s="9"/>
    </row>
    <row r="47" spans="2:8" ht="15">
      <c r="B47" s="39" t="s">
        <v>22</v>
      </c>
      <c r="C47" s="40">
        <v>106058</v>
      </c>
      <c r="D47" s="40">
        <v>55197</v>
      </c>
      <c r="E47" s="40">
        <v>11542</v>
      </c>
      <c r="F47" s="40">
        <f>SUM(C47:E47)</f>
        <v>172797</v>
      </c>
      <c r="G47" s="9"/>
      <c r="H47" s="9"/>
    </row>
    <row r="48" spans="2:8" ht="15">
      <c r="B48" s="39" t="s">
        <v>23</v>
      </c>
      <c r="C48" s="13">
        <v>45297</v>
      </c>
      <c r="D48" s="13">
        <v>13265.891529</v>
      </c>
      <c r="E48" s="13">
        <v>4797.571</v>
      </c>
      <c r="F48" s="13">
        <f>SUM(C48:E48)</f>
        <v>63360.462529</v>
      </c>
      <c r="G48" s="9"/>
      <c r="H48" s="9"/>
    </row>
    <row r="49" spans="1:7" ht="15">
      <c r="A49" s="4"/>
      <c r="B49" s="56"/>
      <c r="C49" s="56"/>
      <c r="D49" s="56"/>
      <c r="E49" s="56"/>
      <c r="F49" s="56"/>
      <c r="G49" s="56"/>
    </row>
    <row r="50" spans="2:6" ht="21">
      <c r="B50" s="64" t="s">
        <v>82</v>
      </c>
      <c r="C50" s="65"/>
      <c r="D50" s="65"/>
      <c r="E50" s="65"/>
      <c r="F50" s="66"/>
    </row>
    <row r="51" spans="1:7" ht="15">
      <c r="A51" s="4"/>
      <c r="B51" s="77"/>
      <c r="C51" s="77"/>
      <c r="D51" s="77"/>
      <c r="E51" s="77"/>
      <c r="F51" s="77"/>
      <c r="G51" s="77"/>
    </row>
    <row r="52" spans="2:6" ht="15">
      <c r="B52" s="55" t="s">
        <v>92</v>
      </c>
      <c r="C52" s="55"/>
      <c r="D52" s="55"/>
      <c r="E52" s="55"/>
      <c r="F52" s="55"/>
    </row>
    <row r="53" spans="2:6" ht="15">
      <c r="B53" s="70" t="s">
        <v>24</v>
      </c>
      <c r="C53" s="70"/>
      <c r="D53" s="70"/>
      <c r="E53" s="70"/>
      <c r="F53" s="70"/>
    </row>
    <row r="54" spans="2:6" ht="15">
      <c r="B54" s="39" t="s">
        <v>25</v>
      </c>
      <c r="C54" s="40">
        <v>149460</v>
      </c>
      <c r="D54" s="40">
        <v>8147</v>
      </c>
      <c r="E54" s="40">
        <v>3743</v>
      </c>
      <c r="F54" s="40">
        <f>SUM(C54:E54)</f>
        <v>161350</v>
      </c>
    </row>
    <row r="55" spans="2:6" ht="15">
      <c r="B55" s="39" t="s">
        <v>26</v>
      </c>
      <c r="C55" s="40">
        <v>60477.450945</v>
      </c>
      <c r="D55" s="40">
        <v>14575.409191000073</v>
      </c>
      <c r="E55" s="40">
        <v>6215.460225</v>
      </c>
      <c r="F55" s="40">
        <f>SUM(C55:E55)</f>
        <v>81268.32036100008</v>
      </c>
    </row>
    <row r="56" spans="2:6" ht="15">
      <c r="B56" s="39" t="s">
        <v>27</v>
      </c>
      <c r="C56" s="40">
        <v>9.4348922788706</v>
      </c>
      <c r="D56" s="40">
        <v>40.79742779497243</v>
      </c>
      <c r="E56" s="40">
        <v>28</v>
      </c>
      <c r="F56" s="40">
        <f>AVERAGE(C56:E56)</f>
        <v>26.077440024614344</v>
      </c>
    </row>
    <row r="57" spans="2:6" ht="15">
      <c r="B57" s="39" t="s">
        <v>28</v>
      </c>
      <c r="C57" s="40">
        <v>762132</v>
      </c>
      <c r="D57" s="40">
        <v>205939</v>
      </c>
      <c r="E57" s="40">
        <v>67970</v>
      </c>
      <c r="F57" s="40">
        <f>SUM(C57:E57)</f>
        <v>1036041</v>
      </c>
    </row>
    <row r="58" spans="2:6" ht="15">
      <c r="B58" s="39" t="s">
        <v>108</v>
      </c>
      <c r="C58" s="13">
        <v>1282392.280947</v>
      </c>
      <c r="D58" s="13">
        <v>319509.21558</v>
      </c>
      <c r="E58" s="40">
        <v>88550.004926</v>
      </c>
      <c r="F58" s="13">
        <f>SUM(C58:E58)</f>
        <v>1690451.5014530001</v>
      </c>
    </row>
    <row r="59" spans="2:6" ht="15">
      <c r="B59" s="63" t="s">
        <v>29</v>
      </c>
      <c r="C59" s="63"/>
      <c r="D59" s="63"/>
      <c r="E59" s="63"/>
      <c r="F59" s="63"/>
    </row>
    <row r="60" spans="2:6" ht="15">
      <c r="B60" s="39" t="s">
        <v>25</v>
      </c>
      <c r="C60" s="24">
        <v>0</v>
      </c>
      <c r="D60" s="24">
        <v>0</v>
      </c>
      <c r="E60" s="24">
        <v>0</v>
      </c>
      <c r="F60" s="40">
        <f>SUM(C60:E60)</f>
        <v>0</v>
      </c>
    </row>
    <row r="61" spans="2:6" ht="15">
      <c r="B61" s="39" t="s">
        <v>26</v>
      </c>
      <c r="C61" s="24">
        <v>0</v>
      </c>
      <c r="D61" s="24">
        <v>0</v>
      </c>
      <c r="E61" s="24">
        <v>0</v>
      </c>
      <c r="F61" s="24">
        <v>0</v>
      </c>
    </row>
    <row r="62" spans="2:6" ht="15">
      <c r="B62" s="39" t="s">
        <v>27</v>
      </c>
      <c r="C62" s="24">
        <v>0</v>
      </c>
      <c r="D62" s="24">
        <v>0</v>
      </c>
      <c r="E62" s="24">
        <v>0</v>
      </c>
      <c r="F62" s="24">
        <v>0</v>
      </c>
    </row>
    <row r="63" spans="2:6" ht="15">
      <c r="B63" s="39" t="s">
        <v>28</v>
      </c>
      <c r="C63" s="24">
        <v>0</v>
      </c>
      <c r="D63" s="24">
        <v>0</v>
      </c>
      <c r="E63" s="24">
        <v>0</v>
      </c>
      <c r="F63" s="40">
        <f>SUM(C63:E63)</f>
        <v>0</v>
      </c>
    </row>
    <row r="64" spans="2:6" ht="15">
      <c r="B64" s="39" t="s">
        <v>108</v>
      </c>
      <c r="C64" s="24">
        <v>0</v>
      </c>
      <c r="D64" s="24">
        <v>0</v>
      </c>
      <c r="E64" s="24">
        <v>0</v>
      </c>
      <c r="F64" s="14">
        <f>SUM(C64:E64)</f>
        <v>0</v>
      </c>
    </row>
    <row r="65" spans="2:6" ht="15">
      <c r="B65" s="70" t="s">
        <v>31</v>
      </c>
      <c r="C65" s="70"/>
      <c r="D65" s="70"/>
      <c r="E65" s="70"/>
      <c r="F65" s="70"/>
    </row>
    <row r="66" spans="2:6" ht="15">
      <c r="B66" s="39" t="s">
        <v>25</v>
      </c>
      <c r="C66" s="37">
        <v>8858</v>
      </c>
      <c r="D66" s="37">
        <v>4348</v>
      </c>
      <c r="E66" s="37">
        <v>2822</v>
      </c>
      <c r="F66" s="37">
        <f>SUM(C66:E66)</f>
        <v>16028</v>
      </c>
    </row>
    <row r="67" spans="2:6" ht="15">
      <c r="B67" s="39" t="s">
        <v>26</v>
      </c>
      <c r="C67" s="37">
        <v>3900.434407</v>
      </c>
      <c r="D67" s="37">
        <v>4648.804063000008</v>
      </c>
      <c r="E67" s="37">
        <v>2739.470855</v>
      </c>
      <c r="F67" s="37">
        <f>SUM(C67:E67)</f>
        <v>11288.709325000007</v>
      </c>
    </row>
    <row r="68" spans="2:6" ht="15">
      <c r="B68" s="39" t="s">
        <v>27</v>
      </c>
      <c r="C68" s="37">
        <v>29.3644163468051</v>
      </c>
      <c r="D68" s="37">
        <v>52.061375555978124</v>
      </c>
      <c r="E68" s="37">
        <v>43</v>
      </c>
      <c r="F68" s="37">
        <f>AVERAGE(C68:E68)</f>
        <v>41.47526396759441</v>
      </c>
    </row>
    <row r="69" spans="2:6" ht="15">
      <c r="B69" s="39" t="s">
        <v>28</v>
      </c>
      <c r="C69" s="37">
        <v>137731</v>
      </c>
      <c r="D69" s="37">
        <v>111657</v>
      </c>
      <c r="E69" s="37">
        <v>55791</v>
      </c>
      <c r="F69" s="37">
        <f>SUM(C69:E69)</f>
        <v>305179</v>
      </c>
    </row>
    <row r="70" spans="2:6" ht="15">
      <c r="B70" s="39" t="s">
        <v>108</v>
      </c>
      <c r="C70" s="14">
        <v>98533.933298</v>
      </c>
      <c r="D70" s="14">
        <v>81898.870841</v>
      </c>
      <c r="E70" s="14">
        <v>36889.115622</v>
      </c>
      <c r="F70" s="14">
        <f>SUM(C70:E70)</f>
        <v>217321.91976100003</v>
      </c>
    </row>
    <row r="71" spans="2:6" ht="15">
      <c r="B71" s="74" t="s">
        <v>32</v>
      </c>
      <c r="C71" s="75"/>
      <c r="D71" s="75"/>
      <c r="E71" s="75"/>
      <c r="F71" s="76"/>
    </row>
    <row r="72" spans="2:6" ht="15">
      <c r="B72" s="22" t="s">
        <v>25</v>
      </c>
      <c r="C72" s="23">
        <v>158318</v>
      </c>
      <c r="D72" s="23">
        <v>12495</v>
      </c>
      <c r="E72" s="23">
        <v>6565</v>
      </c>
      <c r="F72" s="23">
        <f>SUM(C72:E72)</f>
        <v>177378</v>
      </c>
    </row>
    <row r="73" spans="2:6" ht="15">
      <c r="B73" s="22" t="s">
        <v>26</v>
      </c>
      <c r="C73" s="23">
        <v>64377.885352</v>
      </c>
      <c r="D73" s="23">
        <v>19224.213254000082</v>
      </c>
      <c r="E73" s="23">
        <v>8954.93108</v>
      </c>
      <c r="F73" s="26">
        <f>SUM(C73:E73)</f>
        <v>92557.02968600007</v>
      </c>
    </row>
    <row r="74" spans="2:6" ht="15">
      <c r="B74" s="22" t="s">
        <v>27</v>
      </c>
      <c r="C74" s="23">
        <v>19.39965431283785</v>
      </c>
      <c r="D74" s="23">
        <v>30.95293445031685</v>
      </c>
      <c r="E74" s="23">
        <v>34</v>
      </c>
      <c r="F74" s="23">
        <f>AVERAGE(C74:E74)</f>
        <v>28.117529587718234</v>
      </c>
    </row>
    <row r="75" spans="2:6" ht="15">
      <c r="B75" s="22" t="s">
        <v>28</v>
      </c>
      <c r="C75" s="23">
        <v>899863</v>
      </c>
      <c r="D75" s="23">
        <v>317596</v>
      </c>
      <c r="E75" s="23">
        <v>123761</v>
      </c>
      <c r="F75" s="23">
        <f>SUM(C75:E75)</f>
        <v>1341220</v>
      </c>
    </row>
    <row r="76" spans="2:6" ht="15">
      <c r="B76" s="22" t="s">
        <v>108</v>
      </c>
      <c r="C76" s="26">
        <v>1380926.214245</v>
      </c>
      <c r="D76" s="26">
        <v>401408.086421</v>
      </c>
      <c r="E76" s="26">
        <v>125439.12054799999</v>
      </c>
      <c r="F76" s="26">
        <f>SUM(C76:E76)</f>
        <v>1907773.421214</v>
      </c>
    </row>
    <row r="77" spans="1:7" ht="15">
      <c r="A77" s="4"/>
      <c r="B77" s="56"/>
      <c r="C77" s="56"/>
      <c r="D77" s="56"/>
      <c r="E77" s="56"/>
      <c r="F77" s="56"/>
      <c r="G77" s="56"/>
    </row>
    <row r="78" spans="2:6" ht="15">
      <c r="B78" s="60" t="s">
        <v>30</v>
      </c>
      <c r="C78" s="61"/>
      <c r="D78" s="61"/>
      <c r="E78" s="61"/>
      <c r="F78" s="62"/>
    </row>
    <row r="79" spans="2:6" ht="15">
      <c r="B79" s="71" t="s">
        <v>24</v>
      </c>
      <c r="C79" s="72"/>
      <c r="D79" s="72"/>
      <c r="E79" s="72"/>
      <c r="F79" s="73"/>
    </row>
    <row r="80" spans="2:6" ht="15">
      <c r="B80" s="39" t="s">
        <v>25</v>
      </c>
      <c r="C80" s="24">
        <v>4</v>
      </c>
      <c r="D80" s="24">
        <v>0</v>
      </c>
      <c r="E80" s="24">
        <v>0</v>
      </c>
      <c r="F80" s="24">
        <f>SUM(C80:E80)</f>
        <v>4</v>
      </c>
    </row>
    <row r="81" spans="2:6" ht="15">
      <c r="B81" s="39" t="s">
        <v>26</v>
      </c>
      <c r="C81" s="30">
        <v>88.70258</v>
      </c>
      <c r="D81" s="30">
        <v>0</v>
      </c>
      <c r="E81" s="24">
        <v>0</v>
      </c>
      <c r="F81" s="30">
        <f>SUM(C81:E81)</f>
        <v>88.70258</v>
      </c>
    </row>
    <row r="82" spans="2:6" ht="15">
      <c r="B82" s="39" t="s">
        <v>27</v>
      </c>
      <c r="C82" s="30">
        <v>228</v>
      </c>
      <c r="D82" s="30">
        <v>0</v>
      </c>
      <c r="E82" s="24">
        <v>0</v>
      </c>
      <c r="F82" s="30">
        <f>AVERAGE(C82:E82)</f>
        <v>76</v>
      </c>
    </row>
    <row r="83" spans="2:6" ht="15">
      <c r="B83" s="39" t="s">
        <v>28</v>
      </c>
      <c r="C83" s="30">
        <v>1156</v>
      </c>
      <c r="D83" s="30">
        <v>144</v>
      </c>
      <c r="E83" s="30">
        <v>7</v>
      </c>
      <c r="F83" s="30">
        <f>SUM(C83:E83)</f>
        <v>1307</v>
      </c>
    </row>
    <row r="84" spans="2:6" ht="15">
      <c r="B84" s="39" t="s">
        <v>108</v>
      </c>
      <c r="C84" s="13">
        <v>23118.62295</v>
      </c>
      <c r="D84" s="13">
        <v>1709.290683</v>
      </c>
      <c r="E84" s="30">
        <v>89</v>
      </c>
      <c r="F84" s="13">
        <f>SUM(C84:E84)</f>
        <v>24916.913633</v>
      </c>
    </row>
    <row r="85" spans="2:6" ht="15">
      <c r="B85" s="71" t="s">
        <v>29</v>
      </c>
      <c r="C85" s="72"/>
      <c r="D85" s="72"/>
      <c r="E85" s="72"/>
      <c r="F85" s="73"/>
    </row>
    <row r="86" spans="2:6" ht="15">
      <c r="B86" s="39" t="s">
        <v>25</v>
      </c>
      <c r="C86" s="24">
        <v>0</v>
      </c>
      <c r="D86" s="24">
        <v>0</v>
      </c>
      <c r="E86" s="24">
        <v>0</v>
      </c>
      <c r="F86" s="37">
        <f>SUM(C86:E86)</f>
        <v>0</v>
      </c>
    </row>
    <row r="87" spans="2:6" ht="15">
      <c r="B87" s="39" t="s">
        <v>26</v>
      </c>
      <c r="C87" s="24">
        <v>0</v>
      </c>
      <c r="D87" s="24">
        <v>0</v>
      </c>
      <c r="E87" s="24">
        <v>0</v>
      </c>
      <c r="F87" s="37">
        <f>SUM(C87:E87)</f>
        <v>0</v>
      </c>
    </row>
    <row r="88" spans="2:6" ht="15">
      <c r="B88" s="39" t="s">
        <v>27</v>
      </c>
      <c r="C88" s="24">
        <v>0</v>
      </c>
      <c r="D88" s="24">
        <v>0</v>
      </c>
      <c r="E88" s="24">
        <v>0</v>
      </c>
      <c r="F88" s="37">
        <f>AVERAGE(C88:E88)</f>
        <v>0</v>
      </c>
    </row>
    <row r="89" spans="2:6" ht="15">
      <c r="B89" s="39" t="s">
        <v>28</v>
      </c>
      <c r="C89" s="24">
        <v>0</v>
      </c>
      <c r="D89" s="24">
        <v>0</v>
      </c>
      <c r="E89" s="24">
        <v>0</v>
      </c>
      <c r="F89" s="37">
        <f>SUM(C89:E89)</f>
        <v>0</v>
      </c>
    </row>
    <row r="90" spans="2:6" ht="15">
      <c r="B90" s="39" t="s">
        <v>108</v>
      </c>
      <c r="C90" s="24">
        <v>0</v>
      </c>
      <c r="D90" s="24">
        <v>0</v>
      </c>
      <c r="E90" s="24">
        <v>0</v>
      </c>
      <c r="F90" s="37">
        <f>SUM(C90:E90)</f>
        <v>0</v>
      </c>
    </row>
    <row r="91" spans="2:6" ht="15">
      <c r="B91" s="71" t="s">
        <v>31</v>
      </c>
      <c r="C91" s="72"/>
      <c r="D91" s="72"/>
      <c r="E91" s="72"/>
      <c r="F91" s="73"/>
    </row>
    <row r="92" spans="2:6" ht="15">
      <c r="B92" s="39" t="s">
        <v>25</v>
      </c>
      <c r="C92" s="39">
        <v>0</v>
      </c>
      <c r="D92" s="24">
        <v>0</v>
      </c>
      <c r="E92" s="24">
        <v>0</v>
      </c>
      <c r="F92" s="37">
        <f>SUM(C92:E92)</f>
        <v>0</v>
      </c>
    </row>
    <row r="93" spans="2:6" ht="15">
      <c r="B93" s="39" t="s">
        <v>26</v>
      </c>
      <c r="C93" s="36">
        <v>0</v>
      </c>
      <c r="D93" s="24">
        <v>0</v>
      </c>
      <c r="E93" s="24">
        <v>0</v>
      </c>
      <c r="F93" s="37">
        <f>SUM(C93:E93)</f>
        <v>0</v>
      </c>
    </row>
    <row r="94" spans="2:6" ht="15">
      <c r="B94" s="39" t="s">
        <v>27</v>
      </c>
      <c r="C94" s="42">
        <v>0</v>
      </c>
      <c r="D94" s="24">
        <v>0</v>
      </c>
      <c r="E94" s="24">
        <v>0</v>
      </c>
      <c r="F94" s="37">
        <f>AVERAGE(C94:E94)</f>
        <v>0</v>
      </c>
    </row>
    <row r="95" spans="2:6" ht="15">
      <c r="B95" s="39" t="s">
        <v>28</v>
      </c>
      <c r="C95" s="42">
        <v>14</v>
      </c>
      <c r="D95" s="24">
        <v>0</v>
      </c>
      <c r="E95" s="24">
        <v>0</v>
      </c>
      <c r="F95" s="37">
        <f>SUM(C95:E95)</f>
        <v>14</v>
      </c>
    </row>
    <row r="96" spans="2:6" ht="15">
      <c r="B96" s="39" t="s">
        <v>108</v>
      </c>
      <c r="C96" s="13">
        <v>207.724551</v>
      </c>
      <c r="D96" s="24">
        <v>0</v>
      </c>
      <c r="E96" s="24">
        <v>0</v>
      </c>
      <c r="F96" s="13">
        <f>SUM(C96:E96)</f>
        <v>207.724551</v>
      </c>
    </row>
    <row r="97" spans="2:6" ht="15">
      <c r="B97" s="74" t="s">
        <v>91</v>
      </c>
      <c r="C97" s="75"/>
      <c r="D97" s="75"/>
      <c r="E97" s="75"/>
      <c r="F97" s="76"/>
    </row>
    <row r="98" spans="2:6" ht="15">
      <c r="B98" s="22" t="s">
        <v>25</v>
      </c>
      <c r="C98" s="23">
        <v>4</v>
      </c>
      <c r="D98" s="22">
        <v>0</v>
      </c>
      <c r="E98" s="23">
        <v>0</v>
      </c>
      <c r="F98" s="23">
        <f>SUM(C98:E98)</f>
        <v>4</v>
      </c>
    </row>
    <row r="99" spans="2:6" ht="15">
      <c r="B99" s="22" t="s">
        <v>26</v>
      </c>
      <c r="C99" s="23">
        <v>88.70258</v>
      </c>
      <c r="D99" s="22">
        <v>0</v>
      </c>
      <c r="E99" s="23">
        <v>0</v>
      </c>
      <c r="F99" s="26">
        <f>SUM(C99:E99)</f>
        <v>88.70258</v>
      </c>
    </row>
    <row r="100" spans="2:6" ht="15">
      <c r="B100" s="22" t="s">
        <v>27</v>
      </c>
      <c r="C100" s="23">
        <v>114</v>
      </c>
      <c r="D100" s="22">
        <v>0</v>
      </c>
      <c r="E100" s="23">
        <v>0</v>
      </c>
      <c r="F100" s="23">
        <f>AVERAGE(C100:E100)</f>
        <v>38</v>
      </c>
    </row>
    <row r="101" spans="2:6" ht="15">
      <c r="B101" s="22" t="s">
        <v>28</v>
      </c>
      <c r="C101" s="23">
        <v>1170</v>
      </c>
      <c r="D101" s="22">
        <v>144</v>
      </c>
      <c r="E101" s="22">
        <v>7</v>
      </c>
      <c r="F101" s="23">
        <f>SUM(C101:E101)</f>
        <v>1321</v>
      </c>
    </row>
    <row r="102" spans="2:6" ht="15">
      <c r="B102" s="22" t="s">
        <v>108</v>
      </c>
      <c r="C102" s="26">
        <v>23326.347501</v>
      </c>
      <c r="D102" s="26">
        <v>1709.290683</v>
      </c>
      <c r="E102" s="22">
        <v>89</v>
      </c>
      <c r="F102" s="26">
        <f>SUM(C102:E102)</f>
        <v>25124.638184</v>
      </c>
    </row>
    <row r="103" spans="1:7" ht="15">
      <c r="A103" s="4"/>
      <c r="B103" s="56"/>
      <c r="C103" s="56"/>
      <c r="D103" s="56"/>
      <c r="E103" s="56"/>
      <c r="F103" s="56"/>
      <c r="G103" s="56"/>
    </row>
    <row r="104" spans="2:6" ht="15">
      <c r="B104" s="55" t="s">
        <v>41</v>
      </c>
      <c r="C104" s="55"/>
      <c r="D104" s="55"/>
      <c r="E104" s="55"/>
      <c r="F104" s="55"/>
    </row>
    <row r="105" spans="2:6" ht="15">
      <c r="B105" s="70" t="s">
        <v>40</v>
      </c>
      <c r="C105" s="70"/>
      <c r="D105" s="70"/>
      <c r="E105" s="70"/>
      <c r="F105" s="70"/>
    </row>
    <row r="106" spans="2:6" ht="15">
      <c r="B106" s="39" t="s">
        <v>37</v>
      </c>
      <c r="C106" s="14">
        <v>2.2</v>
      </c>
      <c r="D106" s="17">
        <v>2.6942220421394056</v>
      </c>
      <c r="E106" s="17">
        <v>2.64</v>
      </c>
      <c r="F106" s="17">
        <f>AVERAGE(C106:E106)</f>
        <v>2.511407347379802</v>
      </c>
    </row>
    <row r="107" spans="2:6" ht="15">
      <c r="B107" s="39" t="s">
        <v>38</v>
      </c>
      <c r="C107" s="14">
        <v>2.2</v>
      </c>
      <c r="D107" s="17">
        <v>2.5268879668049697</v>
      </c>
      <c r="E107" s="39">
        <v>2.57</v>
      </c>
      <c r="F107" s="17">
        <f>AVERAGE(C107:E107)</f>
        <v>2.43229598893499</v>
      </c>
    </row>
    <row r="108" spans="2:6" ht="15">
      <c r="B108" s="39" t="s">
        <v>39</v>
      </c>
      <c r="C108" s="14">
        <v>2.2</v>
      </c>
      <c r="D108" s="17">
        <v>2.4168176254589744</v>
      </c>
      <c r="E108" s="39">
        <v>2.39</v>
      </c>
      <c r="F108" s="17">
        <f>AVERAGE(C108:E108)</f>
        <v>2.3356058751529916</v>
      </c>
    </row>
    <row r="109" spans="2:6" ht="15">
      <c r="B109" s="70" t="s">
        <v>85</v>
      </c>
      <c r="C109" s="70"/>
      <c r="D109" s="70"/>
      <c r="E109" s="70"/>
      <c r="F109" s="70"/>
    </row>
    <row r="110" spans="2:6" ht="15">
      <c r="B110" s="39" t="s">
        <v>37</v>
      </c>
      <c r="C110" s="14">
        <v>0.99</v>
      </c>
      <c r="D110" s="17">
        <v>1.7600000000000005</v>
      </c>
      <c r="E110" s="39">
        <v>1.75</v>
      </c>
      <c r="F110" s="17">
        <f>AVERAGE(C110:E110)</f>
        <v>1.5</v>
      </c>
    </row>
    <row r="111" spans="2:6" ht="15">
      <c r="B111" s="39" t="s">
        <v>38</v>
      </c>
      <c r="C111" s="14">
        <v>1.75</v>
      </c>
      <c r="D111" s="17">
        <v>1.7600000000000013</v>
      </c>
      <c r="E111" s="39">
        <v>1.75</v>
      </c>
      <c r="F111" s="17">
        <f>AVERAGE(C111:E111)</f>
        <v>1.7533333333333339</v>
      </c>
    </row>
    <row r="112" spans="2:6" ht="15">
      <c r="B112" s="39" t="s">
        <v>39</v>
      </c>
      <c r="C112" s="14">
        <v>1.75</v>
      </c>
      <c r="D112" s="17">
        <v>1.7599999999999938</v>
      </c>
      <c r="E112" s="17">
        <v>1.75</v>
      </c>
      <c r="F112" s="17">
        <f>AVERAGE(C112:E112)</f>
        <v>1.7533333333333312</v>
      </c>
    </row>
    <row r="113" spans="1:8" ht="15">
      <c r="A113" s="4"/>
      <c r="B113" s="56"/>
      <c r="C113" s="56"/>
      <c r="D113" s="56"/>
      <c r="E113" s="56"/>
      <c r="F113" s="56"/>
      <c r="G113" s="56"/>
      <c r="H113" s="56"/>
    </row>
    <row r="114" spans="2:6" ht="15">
      <c r="B114" s="70" t="s">
        <v>42</v>
      </c>
      <c r="C114" s="70"/>
      <c r="D114" s="70"/>
      <c r="E114" s="70"/>
      <c r="F114" s="70"/>
    </row>
    <row r="115" spans="2:6" ht="15">
      <c r="B115" s="39" t="s">
        <v>37</v>
      </c>
      <c r="C115" s="14">
        <v>1.72</v>
      </c>
      <c r="D115" s="17">
        <v>1.75</v>
      </c>
      <c r="E115" s="17">
        <v>1.74</v>
      </c>
      <c r="F115" s="17">
        <f>AVERAGE(C115:E115)</f>
        <v>1.7366666666666666</v>
      </c>
    </row>
    <row r="116" spans="2:6" ht="15">
      <c r="B116" s="39" t="s">
        <v>38</v>
      </c>
      <c r="C116" s="14">
        <v>1.72</v>
      </c>
      <c r="D116" s="17">
        <v>1.75</v>
      </c>
      <c r="E116" s="39">
        <v>1.74</v>
      </c>
      <c r="F116" s="17">
        <f>AVERAGE(C116:E116)</f>
        <v>1.7366666666666666</v>
      </c>
    </row>
    <row r="117" spans="2:6" ht="15">
      <c r="B117" s="39" t="s">
        <v>39</v>
      </c>
      <c r="C117" s="14">
        <v>1.72</v>
      </c>
      <c r="D117" s="17">
        <v>1.75</v>
      </c>
      <c r="E117" s="39">
        <v>1.73</v>
      </c>
      <c r="F117" s="17">
        <f>AVERAGE(C117:E117)</f>
        <v>1.7333333333333332</v>
      </c>
    </row>
    <row r="118" spans="2:6" ht="15">
      <c r="B118" s="71" t="s">
        <v>86</v>
      </c>
      <c r="C118" s="72"/>
      <c r="D118" s="72"/>
      <c r="E118" s="72"/>
      <c r="F118" s="73"/>
    </row>
    <row r="119" spans="2:6" ht="15">
      <c r="B119" s="39" t="s">
        <v>37</v>
      </c>
      <c r="C119" s="14">
        <v>0.98</v>
      </c>
      <c r="D119" s="17">
        <v>1.75</v>
      </c>
      <c r="E119" s="39">
        <v>0</v>
      </c>
      <c r="F119" s="17">
        <f>AVERAGE(C119:E119)</f>
        <v>0.91</v>
      </c>
    </row>
    <row r="120" spans="2:6" ht="15">
      <c r="B120" s="39" t="s">
        <v>38</v>
      </c>
      <c r="C120" s="14">
        <v>0.99</v>
      </c>
      <c r="D120" s="17">
        <v>1.75</v>
      </c>
      <c r="E120" s="39">
        <v>0</v>
      </c>
      <c r="F120" s="17">
        <f>AVERAGE(C120:E120)</f>
        <v>0.9133333333333334</v>
      </c>
    </row>
    <row r="121" spans="2:6" ht="15">
      <c r="B121" s="39" t="s">
        <v>39</v>
      </c>
      <c r="C121" s="14">
        <v>0.99</v>
      </c>
      <c r="D121" s="17">
        <v>1.75</v>
      </c>
      <c r="E121" s="17">
        <v>1.01</v>
      </c>
      <c r="F121" s="17">
        <f>AVERAGE(C121:E121)</f>
        <v>1.25</v>
      </c>
    </row>
    <row r="122" spans="1:7" ht="15">
      <c r="A122" s="4"/>
      <c r="B122" s="56"/>
      <c r="C122" s="56"/>
      <c r="D122" s="56"/>
      <c r="E122" s="56"/>
      <c r="F122" s="56"/>
      <c r="G122" s="56"/>
    </row>
    <row r="123" spans="2:6" ht="15">
      <c r="B123" s="60" t="s">
        <v>43</v>
      </c>
      <c r="C123" s="61"/>
      <c r="D123" s="61"/>
      <c r="E123" s="61"/>
      <c r="F123" s="62"/>
    </row>
    <row r="124" spans="2:7" ht="15">
      <c r="B124" s="2" t="s">
        <v>105</v>
      </c>
      <c r="C124" s="14">
        <v>5.65025728988068</v>
      </c>
      <c r="D124" s="32">
        <v>0</v>
      </c>
      <c r="E124" s="24">
        <v>0</v>
      </c>
      <c r="F124" s="14">
        <f>AVERAGE(C124:E124)</f>
        <v>1.8834190966268933</v>
      </c>
      <c r="G124" s="3"/>
    </row>
    <row r="125" spans="2:6" ht="15">
      <c r="B125" s="60" t="s">
        <v>111</v>
      </c>
      <c r="C125" s="61"/>
      <c r="D125" s="61"/>
      <c r="E125" s="61"/>
      <c r="F125" s="62"/>
    </row>
    <row r="126" spans="2:6" ht="15">
      <c r="B126" s="5" t="s">
        <v>106</v>
      </c>
      <c r="C126" s="14">
        <v>1.94</v>
      </c>
      <c r="D126" s="14">
        <v>2.1144</v>
      </c>
      <c r="E126" s="14">
        <v>2.216737</v>
      </c>
      <c r="F126" s="14">
        <f>AVERAGE(C126:E126)</f>
        <v>2.090379</v>
      </c>
    </row>
    <row r="127" spans="1:7" ht="15">
      <c r="A127" s="4"/>
      <c r="B127" s="69"/>
      <c r="C127" s="69"/>
      <c r="D127" s="69"/>
      <c r="E127" s="69"/>
      <c r="F127" s="69"/>
      <c r="G127" s="69"/>
    </row>
    <row r="128" spans="2:6" ht="15">
      <c r="B128" s="55" t="s">
        <v>44</v>
      </c>
      <c r="C128" s="55"/>
      <c r="D128" s="55"/>
      <c r="E128" s="55"/>
      <c r="F128" s="55"/>
    </row>
    <row r="129" spans="2:6" ht="15">
      <c r="B129" s="39" t="s">
        <v>45</v>
      </c>
      <c r="C129" s="37">
        <v>361026</v>
      </c>
      <c r="D129" s="40">
        <v>38395</v>
      </c>
      <c r="E129" s="37">
        <v>8598</v>
      </c>
      <c r="F129" s="37">
        <f>SUM(C129:E129)</f>
        <v>408019</v>
      </c>
    </row>
    <row r="130" spans="2:6" ht="15">
      <c r="B130" s="39" t="s">
        <v>46</v>
      </c>
      <c r="C130" s="13">
        <v>182080.362321</v>
      </c>
      <c r="D130" s="13">
        <v>4377.716419</v>
      </c>
      <c r="E130" s="37">
        <v>1145.748927</v>
      </c>
      <c r="F130" s="13">
        <f>SUM(C130:E130)</f>
        <v>187603.827667</v>
      </c>
    </row>
    <row r="131" spans="1:7" ht="15">
      <c r="A131" s="4"/>
      <c r="B131" s="56"/>
      <c r="C131" s="56"/>
      <c r="D131" s="56"/>
      <c r="E131" s="56"/>
      <c r="F131" s="56"/>
      <c r="G131" s="56"/>
    </row>
    <row r="132" spans="2:6" ht="15">
      <c r="B132" s="55" t="s">
        <v>47</v>
      </c>
      <c r="C132" s="55"/>
      <c r="D132" s="55"/>
      <c r="E132" s="55"/>
      <c r="F132" s="55"/>
    </row>
    <row r="133" spans="2:6" ht="15">
      <c r="B133" s="39" t="s">
        <v>48</v>
      </c>
      <c r="C133" s="41">
        <v>581805</v>
      </c>
      <c r="D133" s="40">
        <v>282030</v>
      </c>
      <c r="E133" s="40">
        <v>143242</v>
      </c>
      <c r="F133" s="37">
        <f>SUM(C133:E133)</f>
        <v>1007077</v>
      </c>
    </row>
    <row r="134" spans="1:7" ht="15">
      <c r="A134" s="4"/>
      <c r="B134" s="56"/>
      <c r="C134" s="56"/>
      <c r="D134" s="56"/>
      <c r="E134" s="56"/>
      <c r="F134" s="56"/>
      <c r="G134" s="56"/>
    </row>
    <row r="135" spans="2:6" ht="21">
      <c r="B135" s="68" t="s">
        <v>88</v>
      </c>
      <c r="C135" s="68"/>
      <c r="D135" s="68"/>
      <c r="E135" s="68"/>
      <c r="F135" s="68"/>
    </row>
    <row r="136" spans="2:6" ht="15">
      <c r="B136" s="55" t="s">
        <v>49</v>
      </c>
      <c r="C136" s="55"/>
      <c r="D136" s="55"/>
      <c r="E136" s="55"/>
      <c r="F136" s="55"/>
    </row>
    <row r="137" spans="2:8" ht="15">
      <c r="B137" s="39" t="s">
        <v>50</v>
      </c>
      <c r="C137" s="37">
        <v>35847</v>
      </c>
      <c r="D137" s="37">
        <v>7657</v>
      </c>
      <c r="E137" s="37">
        <v>0</v>
      </c>
      <c r="F137" s="40">
        <f>SUM(C137:E137)</f>
        <v>43504</v>
      </c>
      <c r="G137" s="9"/>
      <c r="H137" s="9"/>
    </row>
    <row r="138" spans="2:8" ht="15">
      <c r="B138" s="39" t="s">
        <v>51</v>
      </c>
      <c r="C138" s="37">
        <v>1587</v>
      </c>
      <c r="D138" s="37">
        <v>1657</v>
      </c>
      <c r="E138" s="37">
        <v>10</v>
      </c>
      <c r="F138" s="40">
        <f>SUM(C138:E138)</f>
        <v>3254</v>
      </c>
      <c r="G138" s="9"/>
      <c r="H138" s="9"/>
    </row>
    <row r="139" spans="1:8" ht="15">
      <c r="A139" s="4"/>
      <c r="B139" s="56"/>
      <c r="C139" s="56"/>
      <c r="D139" s="56"/>
      <c r="E139" s="56"/>
      <c r="F139" s="56"/>
      <c r="G139" s="56"/>
      <c r="H139" s="9"/>
    </row>
    <row r="140" spans="2:8" ht="15">
      <c r="B140" s="60" t="s">
        <v>52</v>
      </c>
      <c r="C140" s="61"/>
      <c r="D140" s="61"/>
      <c r="E140" s="61"/>
      <c r="F140" s="62"/>
      <c r="H140" s="9"/>
    </row>
    <row r="141" spans="2:8" ht="15">
      <c r="B141" s="39" t="s">
        <v>53</v>
      </c>
      <c r="C141" s="37">
        <v>0</v>
      </c>
      <c r="D141" s="40">
        <v>0</v>
      </c>
      <c r="E141" s="37">
        <v>0</v>
      </c>
      <c r="F141" s="40">
        <f>SUM(C141:E141)</f>
        <v>0</v>
      </c>
      <c r="G141" s="9"/>
      <c r="H141" s="9"/>
    </row>
    <row r="142" spans="1:7" ht="15">
      <c r="A142" s="4"/>
      <c r="B142" s="56"/>
      <c r="C142" s="56"/>
      <c r="D142" s="56"/>
      <c r="E142" s="56"/>
      <c r="F142" s="56"/>
      <c r="G142" s="56"/>
    </row>
    <row r="143" spans="2:6" ht="21">
      <c r="B143" s="64" t="s">
        <v>89</v>
      </c>
      <c r="C143" s="65"/>
      <c r="D143" s="65"/>
      <c r="E143" s="65"/>
      <c r="F143" s="66"/>
    </row>
    <row r="144" spans="2:6" ht="15">
      <c r="B144" s="60" t="s">
        <v>83</v>
      </c>
      <c r="C144" s="61"/>
      <c r="D144" s="61"/>
      <c r="E144" s="61"/>
      <c r="F144" s="62"/>
    </row>
    <row r="145" spans="1:7" ht="15">
      <c r="A145" s="4"/>
      <c r="B145" s="67"/>
      <c r="C145" s="67"/>
      <c r="D145" s="67"/>
      <c r="E145" s="67"/>
      <c r="F145" s="67"/>
      <c r="G145" s="67"/>
    </row>
    <row r="146" spans="2:6" ht="15">
      <c r="B146" s="63" t="s">
        <v>54</v>
      </c>
      <c r="C146" s="63"/>
      <c r="D146" s="63"/>
      <c r="E146" s="63"/>
      <c r="F146" s="63"/>
    </row>
    <row r="147" spans="2:6" ht="15">
      <c r="B147" s="39" t="s">
        <v>55</v>
      </c>
      <c r="C147" s="37">
        <v>65</v>
      </c>
      <c r="D147" s="40">
        <v>273.8</v>
      </c>
      <c r="E147" s="37">
        <v>0</v>
      </c>
      <c r="F147" s="37">
        <f>SUM(C147:E147)</f>
        <v>338.8</v>
      </c>
    </row>
    <row r="148" spans="2:6" ht="15">
      <c r="B148" s="39" t="s">
        <v>56</v>
      </c>
      <c r="C148" s="13">
        <v>1.357</v>
      </c>
      <c r="D148" s="13">
        <v>5.550666</v>
      </c>
      <c r="E148" s="13">
        <v>0</v>
      </c>
      <c r="F148" s="13">
        <f>SUM(C148:E148)</f>
        <v>6.907666</v>
      </c>
    </row>
    <row r="149" spans="1:7" ht="15">
      <c r="A149" s="4"/>
      <c r="B149" s="56"/>
      <c r="C149" s="56"/>
      <c r="D149" s="56"/>
      <c r="E149" s="56"/>
      <c r="F149" s="56"/>
      <c r="G149" s="56"/>
    </row>
    <row r="150" spans="2:6" ht="15">
      <c r="B150" s="63" t="s">
        <v>57</v>
      </c>
      <c r="C150" s="63"/>
      <c r="D150" s="63"/>
      <c r="E150" s="63"/>
      <c r="F150" s="63"/>
    </row>
    <row r="151" spans="2:7" ht="15">
      <c r="B151" s="39" t="s">
        <v>58</v>
      </c>
      <c r="C151" s="47">
        <v>0</v>
      </c>
      <c r="D151" s="39">
        <v>17</v>
      </c>
      <c r="E151" s="39">
        <v>55</v>
      </c>
      <c r="F151" s="37">
        <f>SUM(C151:E151)</f>
        <v>72</v>
      </c>
      <c r="G151" s="27"/>
    </row>
    <row r="152" spans="2:7" ht="15">
      <c r="B152" s="39" t="s">
        <v>59</v>
      </c>
      <c r="C152" s="47">
        <v>0</v>
      </c>
      <c r="D152" s="39">
        <v>0.65</v>
      </c>
      <c r="E152" s="13">
        <v>1.23</v>
      </c>
      <c r="F152" s="13">
        <f>SUM(C152:E152)</f>
        <v>1.88</v>
      </c>
      <c r="G152" s="27"/>
    </row>
    <row r="153" spans="1:7" ht="15">
      <c r="A153" s="4"/>
      <c r="B153" s="56"/>
      <c r="C153" s="56"/>
      <c r="D153" s="56"/>
      <c r="E153" s="56"/>
      <c r="F153" s="56"/>
      <c r="G153" s="56"/>
    </row>
    <row r="154" spans="2:6" ht="15">
      <c r="B154" s="63" t="s">
        <v>62</v>
      </c>
      <c r="C154" s="63"/>
      <c r="D154" s="63"/>
      <c r="E154" s="63"/>
      <c r="F154" s="63"/>
    </row>
    <row r="155" spans="2:7" ht="15">
      <c r="B155" s="39" t="s">
        <v>60</v>
      </c>
      <c r="C155" s="39">
        <v>0</v>
      </c>
      <c r="D155" s="40">
        <v>240</v>
      </c>
      <c r="E155" s="39">
        <v>0</v>
      </c>
      <c r="F155" s="37">
        <f>SUM(C155:E155)</f>
        <v>240</v>
      </c>
      <c r="G155" s="27"/>
    </row>
    <row r="156" spans="2:7" ht="15">
      <c r="B156" s="39" t="s">
        <v>61</v>
      </c>
      <c r="C156" s="39">
        <v>0</v>
      </c>
      <c r="D156" s="13">
        <v>2.83</v>
      </c>
      <c r="E156" s="39">
        <v>0</v>
      </c>
      <c r="F156" s="13">
        <f>SUM(C156:E156)</f>
        <v>2.83</v>
      </c>
      <c r="G156" s="27"/>
    </row>
    <row r="157" spans="1:7" ht="15">
      <c r="A157" s="4"/>
      <c r="B157" s="56"/>
      <c r="C157" s="56"/>
      <c r="D157" s="56"/>
      <c r="E157" s="56"/>
      <c r="F157" s="56"/>
      <c r="G157" s="56"/>
    </row>
    <row r="158" spans="2:6" ht="15">
      <c r="B158" s="63" t="s">
        <v>74</v>
      </c>
      <c r="C158" s="63"/>
      <c r="D158" s="63"/>
      <c r="E158" s="63"/>
      <c r="F158" s="63"/>
    </row>
    <row r="159" spans="2:6" ht="15">
      <c r="B159" s="22" t="s">
        <v>75</v>
      </c>
      <c r="C159" s="23">
        <v>65</v>
      </c>
      <c r="D159" s="23">
        <v>530.8</v>
      </c>
      <c r="E159" s="23">
        <v>55</v>
      </c>
      <c r="F159" s="23">
        <f>SUM(C159:E159)</f>
        <v>650.8</v>
      </c>
    </row>
    <row r="160" spans="2:6" ht="15">
      <c r="B160" s="22" t="s">
        <v>76</v>
      </c>
      <c r="C160" s="26">
        <v>1.357</v>
      </c>
      <c r="D160" s="26">
        <v>9.030666</v>
      </c>
      <c r="E160" s="26">
        <v>1.23</v>
      </c>
      <c r="F160" s="26">
        <f>SUM(C160:E160)</f>
        <v>11.617666</v>
      </c>
    </row>
    <row r="161" spans="1:7" ht="15">
      <c r="A161" s="4"/>
      <c r="B161" s="56"/>
      <c r="C161" s="56"/>
      <c r="D161" s="56"/>
      <c r="E161" s="56"/>
      <c r="F161" s="56"/>
      <c r="G161" s="56"/>
    </row>
    <row r="162" spans="2:6" ht="15">
      <c r="B162" s="55" t="s">
        <v>63</v>
      </c>
      <c r="C162" s="55"/>
      <c r="D162" s="55"/>
      <c r="E162" s="55"/>
      <c r="F162" s="55"/>
    </row>
    <row r="163" spans="2:6" ht="15">
      <c r="B163" s="18" t="s">
        <v>60</v>
      </c>
      <c r="C163" s="37">
        <v>4012</v>
      </c>
      <c r="D163" s="40">
        <v>22075.7</v>
      </c>
      <c r="E163" s="37">
        <v>4182</v>
      </c>
      <c r="F163" s="37">
        <f>SUM(C163:E163)</f>
        <v>30269.7</v>
      </c>
    </row>
    <row r="164" spans="2:6" ht="15">
      <c r="B164" s="18" t="s">
        <v>61</v>
      </c>
      <c r="C164" s="13">
        <v>95.964935</v>
      </c>
      <c r="D164" s="13">
        <v>135.384751</v>
      </c>
      <c r="E164" s="13">
        <v>37.587651</v>
      </c>
      <c r="F164" s="13">
        <f>SUM(C164:E164)</f>
        <v>268.937337</v>
      </c>
    </row>
    <row r="165" spans="1:6" ht="15">
      <c r="A165" s="4"/>
      <c r="B165" s="56"/>
      <c r="C165" s="56"/>
      <c r="D165" s="56"/>
      <c r="E165" s="56"/>
      <c r="F165" s="56"/>
    </row>
    <row r="166" spans="2:6" ht="15">
      <c r="B166" s="60" t="s">
        <v>64</v>
      </c>
      <c r="C166" s="61"/>
      <c r="D166" s="61"/>
      <c r="E166" s="61"/>
      <c r="F166" s="62"/>
    </row>
    <row r="167" spans="2:6" ht="15">
      <c r="B167" s="57" t="s">
        <v>65</v>
      </c>
      <c r="C167" s="58"/>
      <c r="D167" s="58"/>
      <c r="E167" s="58"/>
      <c r="F167" s="59"/>
    </row>
    <row r="168" spans="2:6" ht="15">
      <c r="B168" s="39" t="s">
        <v>66</v>
      </c>
      <c r="C168" s="37">
        <v>498</v>
      </c>
      <c r="D168" s="40">
        <v>2534.9</v>
      </c>
      <c r="E168" s="37">
        <v>154</v>
      </c>
      <c r="F168" s="37">
        <f>SUM(C168:E168)</f>
        <v>3186.9</v>
      </c>
    </row>
    <row r="169" spans="2:6" ht="15">
      <c r="B169" s="39" t="s">
        <v>67</v>
      </c>
      <c r="C169" s="13">
        <v>12.45</v>
      </c>
      <c r="D169" s="13">
        <v>53.095572</v>
      </c>
      <c r="E169" s="13">
        <v>3.08</v>
      </c>
      <c r="F169" s="13">
        <f>SUM(C169:E169)</f>
        <v>68.62557199999999</v>
      </c>
    </row>
    <row r="170" spans="1:6" ht="15">
      <c r="A170" s="4"/>
      <c r="B170" s="56"/>
      <c r="C170" s="56"/>
      <c r="D170" s="56"/>
      <c r="E170" s="56"/>
      <c r="F170" s="56"/>
    </row>
    <row r="171" spans="2:6" ht="15">
      <c r="B171" s="57" t="s">
        <v>68</v>
      </c>
      <c r="C171" s="58"/>
      <c r="D171" s="58"/>
      <c r="E171" s="58"/>
      <c r="F171" s="59"/>
    </row>
    <row r="172" spans="2:6" ht="15">
      <c r="B172" s="39" t="s">
        <v>69</v>
      </c>
      <c r="C172" s="37">
        <v>2007</v>
      </c>
      <c r="D172" s="40">
        <v>932</v>
      </c>
      <c r="E172" s="37">
        <v>317</v>
      </c>
      <c r="F172" s="37">
        <f>SUM(C172:E172)</f>
        <v>3256</v>
      </c>
    </row>
    <row r="173" spans="2:6" ht="15">
      <c r="B173" s="39" t="s">
        <v>67</v>
      </c>
      <c r="C173" s="13">
        <v>44.154</v>
      </c>
      <c r="D173" s="13">
        <v>19.569</v>
      </c>
      <c r="E173" s="13">
        <v>6.34</v>
      </c>
      <c r="F173" s="13">
        <f>SUM(C173:E173)</f>
        <v>70.063</v>
      </c>
    </row>
    <row r="174" spans="1:7" ht="15">
      <c r="A174" s="4"/>
      <c r="B174" s="56"/>
      <c r="C174" s="56"/>
      <c r="D174" s="56"/>
      <c r="E174" s="56"/>
      <c r="F174" s="56"/>
      <c r="G174" s="56"/>
    </row>
    <row r="175" spans="2:6" ht="15">
      <c r="B175" s="57" t="s">
        <v>70</v>
      </c>
      <c r="C175" s="58"/>
      <c r="D175" s="58"/>
      <c r="E175" s="58"/>
      <c r="F175" s="59"/>
    </row>
    <row r="176" spans="2:6" ht="15">
      <c r="B176" s="39" t="s">
        <v>69</v>
      </c>
      <c r="C176" s="40">
        <v>209</v>
      </c>
      <c r="D176" s="40">
        <v>316.9</v>
      </c>
      <c r="E176" s="37">
        <v>201</v>
      </c>
      <c r="F176" s="37">
        <f>SUM(C176:E176)</f>
        <v>726.9</v>
      </c>
    </row>
    <row r="177" spans="2:6" ht="15">
      <c r="B177" s="39" t="s">
        <v>67</v>
      </c>
      <c r="C177" s="13">
        <v>14.63</v>
      </c>
      <c r="D177" s="13">
        <v>25.2</v>
      </c>
      <c r="E177" s="13">
        <v>11.402983</v>
      </c>
      <c r="F177" s="13">
        <f>SUM(C177:E177)</f>
        <v>51.232983</v>
      </c>
    </row>
    <row r="178" spans="1:7" ht="15">
      <c r="A178" s="4"/>
      <c r="B178" s="56"/>
      <c r="C178" s="56"/>
      <c r="D178" s="56"/>
      <c r="E178" s="56"/>
      <c r="F178" s="56"/>
      <c r="G178" s="56"/>
    </row>
    <row r="179" spans="2:6" ht="15">
      <c r="B179" s="57" t="s">
        <v>71</v>
      </c>
      <c r="C179" s="58"/>
      <c r="D179" s="58"/>
      <c r="E179" s="58"/>
      <c r="F179" s="59"/>
    </row>
    <row r="180" spans="2:6" ht="15">
      <c r="B180" s="39" t="s">
        <v>69</v>
      </c>
      <c r="C180" s="40">
        <v>338</v>
      </c>
      <c r="D180" s="40">
        <v>12</v>
      </c>
      <c r="E180" s="29">
        <v>0</v>
      </c>
      <c r="F180" s="37">
        <f>SUM(C180:E180)</f>
        <v>350</v>
      </c>
    </row>
    <row r="181" spans="2:6" ht="15">
      <c r="B181" s="39" t="s">
        <v>67</v>
      </c>
      <c r="C181" s="13">
        <v>10.37</v>
      </c>
      <c r="D181" s="13">
        <v>0.65</v>
      </c>
      <c r="E181" s="29">
        <v>0</v>
      </c>
      <c r="F181" s="13">
        <f>SUM(C181:E181)</f>
        <v>11.02</v>
      </c>
    </row>
    <row r="182" spans="1:7" ht="15">
      <c r="A182" s="4"/>
      <c r="B182" s="56"/>
      <c r="C182" s="56"/>
      <c r="D182" s="56"/>
      <c r="E182" s="56"/>
      <c r="F182" s="56"/>
      <c r="G182" s="56"/>
    </row>
    <row r="183" spans="2:6" ht="15">
      <c r="B183" s="55" t="s">
        <v>77</v>
      </c>
      <c r="C183" s="55"/>
      <c r="D183" s="55"/>
      <c r="E183" s="55"/>
      <c r="F183" s="55"/>
    </row>
    <row r="184" spans="2:6" ht="15">
      <c r="B184" s="22" t="s">
        <v>78</v>
      </c>
      <c r="C184" s="23">
        <v>3052</v>
      </c>
      <c r="D184" s="23">
        <v>3795.8</v>
      </c>
      <c r="E184" s="23">
        <v>672</v>
      </c>
      <c r="F184" s="23">
        <f>SUM(C184:E184)</f>
        <v>7519.8</v>
      </c>
    </row>
    <row r="185" spans="2:6" ht="15">
      <c r="B185" s="22" t="s">
        <v>79</v>
      </c>
      <c r="C185" s="26">
        <v>81.604</v>
      </c>
      <c r="D185" s="26">
        <v>98.514572</v>
      </c>
      <c r="E185" s="26">
        <v>20.822983</v>
      </c>
      <c r="F185" s="26">
        <f>SUM(C185:E185)</f>
        <v>200.941555</v>
      </c>
    </row>
    <row r="186" spans="1:7" ht="15">
      <c r="A186" s="4"/>
      <c r="B186" s="56"/>
      <c r="C186" s="56"/>
      <c r="D186" s="56"/>
      <c r="E186" s="56"/>
      <c r="F186" s="56"/>
      <c r="G186" s="56"/>
    </row>
    <row r="187" spans="2:6" ht="15">
      <c r="B187" s="55" t="s">
        <v>72</v>
      </c>
      <c r="C187" s="55"/>
      <c r="D187" s="55"/>
      <c r="E187" s="55"/>
      <c r="F187" s="55"/>
    </row>
    <row r="188" spans="2:6" ht="15">
      <c r="B188" s="18" t="s">
        <v>93</v>
      </c>
      <c r="C188" s="37">
        <v>797</v>
      </c>
      <c r="D188" s="40">
        <v>93231.2</v>
      </c>
      <c r="E188" s="37">
        <v>36</v>
      </c>
      <c r="F188" s="37">
        <f>SUM(C188:E188)</f>
        <v>94064.2</v>
      </c>
    </row>
    <row r="189" spans="2:6" ht="15">
      <c r="B189" s="18" t="s">
        <v>94</v>
      </c>
      <c r="C189" s="13">
        <v>5</v>
      </c>
      <c r="D189" s="13">
        <v>451.901554</v>
      </c>
      <c r="E189" s="13">
        <v>1.46</v>
      </c>
      <c r="F189" s="13">
        <f>SUM(C189:E189)</f>
        <v>458.36155399999996</v>
      </c>
    </row>
    <row r="190" spans="1:7" ht="15">
      <c r="A190" s="4"/>
      <c r="B190" s="56"/>
      <c r="C190" s="56"/>
      <c r="D190" s="56"/>
      <c r="E190" s="56"/>
      <c r="F190" s="56"/>
      <c r="G190" s="56"/>
    </row>
    <row r="191" spans="2:6" ht="15">
      <c r="B191" s="55" t="s">
        <v>73</v>
      </c>
      <c r="C191" s="55"/>
      <c r="D191" s="55"/>
      <c r="E191" s="55"/>
      <c r="F191" s="55"/>
    </row>
    <row r="192" spans="2:6" ht="15">
      <c r="B192" s="22" t="s">
        <v>95</v>
      </c>
      <c r="C192" s="38">
        <v>7926</v>
      </c>
      <c r="D192" s="38">
        <v>119633.5</v>
      </c>
      <c r="E192" s="38">
        <v>4945</v>
      </c>
      <c r="F192" s="38">
        <f>SUM(C192:E192)</f>
        <v>132504.5</v>
      </c>
    </row>
    <row r="193" spans="2:6" ht="15">
      <c r="B193" s="22" t="s">
        <v>96</v>
      </c>
      <c r="C193" s="26">
        <v>183.925935</v>
      </c>
      <c r="D193" s="26">
        <v>694.8315429999999</v>
      </c>
      <c r="E193" s="26">
        <v>61.100634</v>
      </c>
      <c r="F193" s="26">
        <f>SUM(C193:E193)</f>
        <v>939.8581119999999</v>
      </c>
    </row>
    <row r="194" s="1" customFormat="1" ht="15">
      <c r="F194" s="9"/>
    </row>
    <row r="195" spans="3:6" s="1" customFormat="1" ht="15">
      <c r="C195" s="9"/>
      <c r="F195" s="9"/>
    </row>
    <row r="196" s="1" customFormat="1" ht="15">
      <c r="F196" s="9"/>
    </row>
    <row r="197" spans="2:6" s="1" customFormat="1" ht="15">
      <c r="B197" s="1" t="s">
        <v>109</v>
      </c>
      <c r="C197" s="10"/>
      <c r="F197" s="9"/>
    </row>
  </sheetData>
  <sheetProtection/>
  <mergeCells count="81">
    <mergeCell ref="C2:F2"/>
    <mergeCell ref="B4:F4"/>
    <mergeCell ref="B5:F5"/>
    <mergeCell ref="B9:F9"/>
    <mergeCell ref="B10:F10"/>
    <mergeCell ref="B11:F11"/>
    <mergeCell ref="B17:F17"/>
    <mergeCell ref="B18:F18"/>
    <mergeCell ref="B20:F20"/>
    <mergeCell ref="B28:G28"/>
    <mergeCell ref="B29:F29"/>
    <mergeCell ref="B31:G31"/>
    <mergeCell ref="B32:F32"/>
    <mergeCell ref="B36:G36"/>
    <mergeCell ref="B37:F37"/>
    <mergeCell ref="B38:F38"/>
    <mergeCell ref="B41:G41"/>
    <mergeCell ref="B42:F42"/>
    <mergeCell ref="B45:G45"/>
    <mergeCell ref="B46:F46"/>
    <mergeCell ref="B49:G49"/>
    <mergeCell ref="B50:F50"/>
    <mergeCell ref="B51:G51"/>
    <mergeCell ref="B52:F52"/>
    <mergeCell ref="B53:F53"/>
    <mergeCell ref="B59:F59"/>
    <mergeCell ref="B65:F65"/>
    <mergeCell ref="B71:F71"/>
    <mergeCell ref="B77:G77"/>
    <mergeCell ref="B78:F78"/>
    <mergeCell ref="B79:F79"/>
    <mergeCell ref="B85:F85"/>
    <mergeCell ref="B91:F91"/>
    <mergeCell ref="B97:F97"/>
    <mergeCell ref="B103:G103"/>
    <mergeCell ref="B104:F104"/>
    <mergeCell ref="B105:F105"/>
    <mergeCell ref="B109:F109"/>
    <mergeCell ref="B113:H113"/>
    <mergeCell ref="B114:F114"/>
    <mergeCell ref="B118:F118"/>
    <mergeCell ref="B122:G122"/>
    <mergeCell ref="B123:F123"/>
    <mergeCell ref="B125:F125"/>
    <mergeCell ref="B127:G127"/>
    <mergeCell ref="B128:F128"/>
    <mergeCell ref="B131:G131"/>
    <mergeCell ref="B132:F132"/>
    <mergeCell ref="B134:G134"/>
    <mergeCell ref="B135:F135"/>
    <mergeCell ref="B136:F136"/>
    <mergeCell ref="B139:G139"/>
    <mergeCell ref="B140:F140"/>
    <mergeCell ref="B142:G142"/>
    <mergeCell ref="B143:F143"/>
    <mergeCell ref="B144:F144"/>
    <mergeCell ref="B145:G145"/>
    <mergeCell ref="B146:F146"/>
    <mergeCell ref="B149:G149"/>
    <mergeCell ref="B150:F150"/>
    <mergeCell ref="B153:G153"/>
    <mergeCell ref="B154:F154"/>
    <mergeCell ref="B157:G157"/>
    <mergeCell ref="B158:F158"/>
    <mergeCell ref="B161:G161"/>
    <mergeCell ref="B162:F162"/>
    <mergeCell ref="B165:F165"/>
    <mergeCell ref="B166:F166"/>
    <mergeCell ref="B167:F167"/>
    <mergeCell ref="B170:F170"/>
    <mergeCell ref="B171:F171"/>
    <mergeCell ref="B174:G174"/>
    <mergeCell ref="B187:F187"/>
    <mergeCell ref="B190:G190"/>
    <mergeCell ref="B191:F191"/>
    <mergeCell ref="B175:F175"/>
    <mergeCell ref="B178:G178"/>
    <mergeCell ref="B179:F179"/>
    <mergeCell ref="B182:G182"/>
    <mergeCell ref="B183:F183"/>
    <mergeCell ref="B186:G186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7"/>
  <sheetViews>
    <sheetView tabSelected="1" zoomScale="70" zoomScaleNormal="70" zoomScalePageLayoutView="0" workbookViewId="0" topLeftCell="A1">
      <selection activeCell="L184" sqref="L184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4.140625" style="0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107</v>
      </c>
      <c r="B1" s="1"/>
      <c r="C1" s="1"/>
      <c r="D1" s="1"/>
      <c r="E1" s="1"/>
      <c r="F1" s="1"/>
    </row>
    <row r="2" spans="2:7" ht="21">
      <c r="B2" s="1"/>
      <c r="C2" s="79" t="s">
        <v>4</v>
      </c>
      <c r="D2" s="80"/>
      <c r="E2" s="80"/>
      <c r="F2" s="80"/>
      <c r="G2" s="81"/>
    </row>
    <row r="3" spans="2:7" ht="21">
      <c r="B3" s="1"/>
      <c r="C3" s="7" t="s">
        <v>0</v>
      </c>
      <c r="D3" s="7" t="s">
        <v>1</v>
      </c>
      <c r="E3" s="8" t="s">
        <v>2</v>
      </c>
      <c r="F3" s="8" t="s">
        <v>112</v>
      </c>
      <c r="G3" s="19" t="s">
        <v>97</v>
      </c>
    </row>
    <row r="4" spans="2:7" ht="21">
      <c r="B4" s="64" t="s">
        <v>80</v>
      </c>
      <c r="C4" s="65"/>
      <c r="D4" s="65"/>
      <c r="E4" s="65"/>
      <c r="F4" s="65"/>
      <c r="G4" s="66"/>
    </row>
    <row r="5" spans="2:7" ht="15">
      <c r="B5" s="60" t="s">
        <v>11</v>
      </c>
      <c r="C5" s="61"/>
      <c r="D5" s="61"/>
      <c r="E5" s="61"/>
      <c r="F5" s="61"/>
      <c r="G5" s="62"/>
    </row>
    <row r="6" spans="2:7" ht="15">
      <c r="B6" s="6" t="s">
        <v>5</v>
      </c>
      <c r="C6" s="16">
        <v>57134</v>
      </c>
      <c r="D6" s="49">
        <v>9486</v>
      </c>
      <c r="E6" s="16">
        <v>10798</v>
      </c>
      <c r="F6" s="16">
        <v>11522</v>
      </c>
      <c r="G6" s="16">
        <f>SUM(C6:F6)</f>
        <v>88940</v>
      </c>
    </row>
    <row r="7" spans="2:7" ht="15">
      <c r="B7" s="39" t="s">
        <v>6</v>
      </c>
      <c r="C7" s="16">
        <v>322</v>
      </c>
      <c r="D7" s="49">
        <v>227</v>
      </c>
      <c r="E7" s="16">
        <v>11</v>
      </c>
      <c r="F7" s="16">
        <v>109</v>
      </c>
      <c r="G7" s="16">
        <f>SUM(C7:F7)</f>
        <v>669</v>
      </c>
    </row>
    <row r="8" spans="2:7" ht="15">
      <c r="B8" s="22" t="s">
        <v>7</v>
      </c>
      <c r="C8" s="31">
        <v>57456</v>
      </c>
      <c r="D8" s="38">
        <f>+D6+D7</f>
        <v>9713</v>
      </c>
      <c r="E8" s="31">
        <v>10809</v>
      </c>
      <c r="F8" s="31">
        <v>11631</v>
      </c>
      <c r="G8" s="31">
        <f>SUM(C8:F8)</f>
        <v>89609</v>
      </c>
    </row>
    <row r="9" spans="2:7" ht="15">
      <c r="B9" s="56"/>
      <c r="C9" s="56"/>
      <c r="D9" s="56"/>
      <c r="E9" s="56"/>
      <c r="F9" s="56"/>
      <c r="G9" s="56"/>
    </row>
    <row r="10" spans="2:7" ht="15">
      <c r="B10" s="60" t="s">
        <v>12</v>
      </c>
      <c r="C10" s="61"/>
      <c r="D10" s="61"/>
      <c r="E10" s="61"/>
      <c r="F10" s="61"/>
      <c r="G10" s="62"/>
    </row>
    <row r="11" spans="2:7" ht="15">
      <c r="B11" s="57" t="s">
        <v>33</v>
      </c>
      <c r="C11" s="58"/>
      <c r="D11" s="58"/>
      <c r="E11" s="58"/>
      <c r="F11" s="58"/>
      <c r="G11" s="59"/>
    </row>
    <row r="12" spans="2:7" ht="15">
      <c r="B12" s="20" t="s">
        <v>10</v>
      </c>
      <c r="C12" s="16">
        <v>987880</v>
      </c>
      <c r="D12" s="16">
        <v>151998</v>
      </c>
      <c r="E12" s="21">
        <v>58210</v>
      </c>
      <c r="F12" s="21">
        <v>0</v>
      </c>
      <c r="G12" s="21">
        <f>SUM(C12:F12)</f>
        <v>1198088</v>
      </c>
    </row>
    <row r="13" spans="2:7" ht="15">
      <c r="B13" s="20" t="s">
        <v>9</v>
      </c>
      <c r="C13" s="16">
        <v>2272554</v>
      </c>
      <c r="D13" s="16">
        <v>514470</v>
      </c>
      <c r="E13" s="21">
        <v>233666</v>
      </c>
      <c r="F13" s="21">
        <v>417236</v>
      </c>
      <c r="G13" s="21">
        <f>SUM(C13:F13)</f>
        <v>3437926</v>
      </c>
    </row>
    <row r="14" spans="2:7" ht="15">
      <c r="B14" s="22" t="s">
        <v>8</v>
      </c>
      <c r="C14" s="23">
        <v>3260434</v>
      </c>
      <c r="D14" s="23">
        <v>925763</v>
      </c>
      <c r="E14" s="23">
        <v>291876</v>
      </c>
      <c r="F14" s="23">
        <v>417236</v>
      </c>
      <c r="G14" s="23">
        <f>SUM(C14:F14)</f>
        <v>4895309</v>
      </c>
    </row>
    <row r="15" spans="2:7" ht="15">
      <c r="B15" s="22" t="s">
        <v>90</v>
      </c>
      <c r="C15" s="23">
        <v>431577</v>
      </c>
      <c r="D15" s="23">
        <v>126925</v>
      </c>
      <c r="E15" s="23">
        <v>2771</v>
      </c>
      <c r="F15" s="23">
        <v>72998</v>
      </c>
      <c r="G15" s="23">
        <f>SUM(C15:F15)</f>
        <v>634271</v>
      </c>
    </row>
    <row r="16" spans="2:7" ht="15">
      <c r="B16" s="22" t="s">
        <v>34</v>
      </c>
      <c r="C16" s="23">
        <v>3692011</v>
      </c>
      <c r="D16" s="23">
        <v>1052688</v>
      </c>
      <c r="E16" s="23">
        <v>294647</v>
      </c>
      <c r="F16" s="23">
        <v>490234</v>
      </c>
      <c r="G16" s="23">
        <f>SUM(C16:F16)</f>
        <v>5529580</v>
      </c>
    </row>
    <row r="17" spans="2:7" ht="15">
      <c r="B17" s="56"/>
      <c r="C17" s="56"/>
      <c r="D17" s="56"/>
      <c r="E17" s="56"/>
      <c r="F17" s="56"/>
      <c r="G17" s="56"/>
    </row>
    <row r="18" spans="2:7" ht="15">
      <c r="B18" s="57" t="s">
        <v>87</v>
      </c>
      <c r="C18" s="58"/>
      <c r="D18" s="58"/>
      <c r="E18" s="58"/>
      <c r="F18" s="58"/>
      <c r="G18" s="59"/>
    </row>
    <row r="19" spans="2:7" ht="15">
      <c r="B19" s="18" t="s">
        <v>35</v>
      </c>
      <c r="C19" s="37">
        <v>4156</v>
      </c>
      <c r="D19" s="37">
        <v>2584</v>
      </c>
      <c r="E19" s="29">
        <v>0</v>
      </c>
      <c r="F19" s="29">
        <v>0</v>
      </c>
      <c r="G19" s="54">
        <f>SUM(C19:F19)</f>
        <v>6740</v>
      </c>
    </row>
    <row r="20" spans="2:7" ht="15">
      <c r="B20" s="78"/>
      <c r="C20" s="78"/>
      <c r="D20" s="78"/>
      <c r="E20" s="78"/>
      <c r="F20" s="78"/>
      <c r="G20" s="78"/>
    </row>
    <row r="21" spans="2:7" ht="15">
      <c r="B21" s="22" t="s">
        <v>36</v>
      </c>
      <c r="C21" s="23">
        <v>3696167</v>
      </c>
      <c r="D21" s="23">
        <v>1055272</v>
      </c>
      <c r="E21" s="23">
        <v>294647</v>
      </c>
      <c r="F21" s="23">
        <v>490234</v>
      </c>
      <c r="G21" s="23">
        <f>SUM(C21:F21)</f>
        <v>5536320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98</v>
      </c>
      <c r="C23" s="11"/>
      <c r="D23" s="11"/>
      <c r="E23" s="11"/>
      <c r="F23" s="11"/>
      <c r="G23" s="12"/>
    </row>
    <row r="24" spans="2:7" ht="15">
      <c r="B24" s="22" t="s">
        <v>99</v>
      </c>
      <c r="C24" s="23">
        <v>441200</v>
      </c>
      <c r="D24" s="23">
        <v>251454</v>
      </c>
      <c r="E24" s="23">
        <v>130294</v>
      </c>
      <c r="F24" s="23">
        <v>630539</v>
      </c>
      <c r="G24" s="23">
        <f>SUM(C24:F24)</f>
        <v>1453487</v>
      </c>
    </row>
    <row r="25" spans="2:6" ht="15">
      <c r="B25" s="1"/>
      <c r="C25" s="1"/>
      <c r="D25" s="1"/>
      <c r="E25" s="1"/>
      <c r="F25" s="1"/>
    </row>
    <row r="26" spans="2:7" ht="15">
      <c r="B26" s="28" t="s">
        <v>100</v>
      </c>
      <c r="C26" s="11"/>
      <c r="D26" s="11"/>
      <c r="E26" s="11"/>
      <c r="F26" s="11"/>
      <c r="G26" s="12"/>
    </row>
    <row r="27" spans="2:7" ht="15">
      <c r="B27" s="22" t="s">
        <v>101</v>
      </c>
      <c r="C27" s="23">
        <v>4137367</v>
      </c>
      <c r="D27" s="23">
        <v>1306726</v>
      </c>
      <c r="E27" s="23">
        <v>424941</v>
      </c>
      <c r="F27" s="23">
        <v>1120773</v>
      </c>
      <c r="G27" s="23">
        <f>SUM(C27:F27)</f>
        <v>6989807</v>
      </c>
    </row>
    <row r="28" spans="2:8" ht="15">
      <c r="B28" s="56"/>
      <c r="C28" s="56"/>
      <c r="D28" s="56"/>
      <c r="E28" s="56"/>
      <c r="F28" s="56"/>
      <c r="G28" s="56"/>
      <c r="H28" s="56"/>
    </row>
    <row r="29" spans="2:9" ht="15">
      <c r="B29" s="60" t="s">
        <v>13</v>
      </c>
      <c r="C29" s="61"/>
      <c r="D29" s="61"/>
      <c r="E29" s="61"/>
      <c r="F29" s="61"/>
      <c r="G29" s="62"/>
      <c r="I29" s="9"/>
    </row>
    <row r="30" spans="2:7" ht="15">
      <c r="B30" s="39" t="s">
        <v>14</v>
      </c>
      <c r="C30" s="40">
        <v>1349185</v>
      </c>
      <c r="D30" s="40">
        <v>234810</v>
      </c>
      <c r="E30" s="37">
        <v>117355</v>
      </c>
      <c r="F30" s="47">
        <v>219706</v>
      </c>
      <c r="G30" s="40">
        <f>SUM(C30:F30)</f>
        <v>1921056</v>
      </c>
    </row>
    <row r="31" spans="2:8" ht="15">
      <c r="B31" s="56"/>
      <c r="C31" s="56"/>
      <c r="D31" s="56"/>
      <c r="E31" s="56"/>
      <c r="F31" s="56"/>
      <c r="G31" s="56"/>
      <c r="H31" s="56"/>
    </row>
    <row r="32" spans="2:7" ht="15">
      <c r="B32" s="60" t="s">
        <v>84</v>
      </c>
      <c r="C32" s="61"/>
      <c r="D32" s="61"/>
      <c r="E32" s="61"/>
      <c r="F32" s="61"/>
      <c r="G32" s="62"/>
    </row>
    <row r="33" spans="2:7" ht="15">
      <c r="B33" s="39" t="s">
        <v>102</v>
      </c>
      <c r="C33" s="40">
        <v>2635458388729</v>
      </c>
      <c r="D33" s="40">
        <v>464140795011</v>
      </c>
      <c r="E33" s="40">
        <v>204604043954</v>
      </c>
      <c r="F33" s="49">
        <v>264445801324</v>
      </c>
      <c r="G33" s="40">
        <f>SUM(C33:F33)</f>
        <v>3568649029018</v>
      </c>
    </row>
    <row r="34" spans="2:7" ht="15">
      <c r="B34" s="39" t="s">
        <v>103</v>
      </c>
      <c r="C34" s="40">
        <v>117178182215</v>
      </c>
      <c r="D34" s="40">
        <f>195454.048006*D24</f>
        <v>49147702187.30072</v>
      </c>
      <c r="E34" s="40">
        <v>22274928300</v>
      </c>
      <c r="F34" s="49">
        <v>85157979194</v>
      </c>
      <c r="G34" s="49">
        <f>SUM(C34:F34)</f>
        <v>273758791896.30072</v>
      </c>
    </row>
    <row r="35" spans="2:7" ht="15">
      <c r="B35" s="22" t="s">
        <v>104</v>
      </c>
      <c r="C35" s="23">
        <v>2752636570944</v>
      </c>
      <c r="D35" s="23">
        <v>464140990465.04803</v>
      </c>
      <c r="E35" s="23">
        <v>226878972254</v>
      </c>
      <c r="F35" s="23">
        <f>+F33+F34</f>
        <v>349603780518</v>
      </c>
      <c r="G35" s="23">
        <f>SUM(C35:F35)</f>
        <v>3793260314181.048</v>
      </c>
    </row>
    <row r="36" spans="2:8" ht="15">
      <c r="B36" s="56"/>
      <c r="C36" s="56"/>
      <c r="D36" s="56"/>
      <c r="E36" s="56"/>
      <c r="F36" s="56"/>
      <c r="G36" s="56"/>
      <c r="H36" s="56"/>
    </row>
    <row r="37" spans="2:7" ht="21">
      <c r="B37" s="64" t="s">
        <v>81</v>
      </c>
      <c r="C37" s="65"/>
      <c r="D37" s="65"/>
      <c r="E37" s="65"/>
      <c r="F37" s="65"/>
      <c r="G37" s="66"/>
    </row>
    <row r="38" spans="2:7" ht="15">
      <c r="B38" s="60" t="s">
        <v>15</v>
      </c>
      <c r="C38" s="61"/>
      <c r="D38" s="61"/>
      <c r="E38" s="61"/>
      <c r="F38" s="61"/>
      <c r="G38" s="62"/>
    </row>
    <row r="39" spans="2:9" ht="15">
      <c r="B39" s="39" t="s">
        <v>16</v>
      </c>
      <c r="C39" s="37">
        <v>366064</v>
      </c>
      <c r="D39" s="37">
        <v>147027</v>
      </c>
      <c r="E39" s="37">
        <v>64119</v>
      </c>
      <c r="F39" s="47">
        <v>39598</v>
      </c>
      <c r="G39" s="37">
        <f>SUM(C39:F39)</f>
        <v>616808</v>
      </c>
      <c r="H39" s="9"/>
      <c r="I39" s="9"/>
    </row>
    <row r="40" spans="2:9" ht="15">
      <c r="B40" s="39" t="s">
        <v>17</v>
      </c>
      <c r="C40" s="13">
        <v>1998</v>
      </c>
      <c r="D40" s="13">
        <v>731.301679</v>
      </c>
      <c r="E40" s="37">
        <v>352</v>
      </c>
      <c r="F40" s="47">
        <v>180.259026</v>
      </c>
      <c r="G40" s="47">
        <f>SUM(C40:F40)</f>
        <v>3261.5607050000003</v>
      </c>
      <c r="H40" s="9"/>
      <c r="I40" s="9"/>
    </row>
    <row r="41" spans="1:9" ht="15">
      <c r="A41" s="4"/>
      <c r="B41" s="56"/>
      <c r="C41" s="56"/>
      <c r="D41" s="56"/>
      <c r="E41" s="56"/>
      <c r="F41" s="56"/>
      <c r="G41" s="56"/>
      <c r="H41" s="56"/>
      <c r="I41" s="9"/>
    </row>
    <row r="42" spans="2:9" ht="15">
      <c r="B42" s="55" t="s">
        <v>18</v>
      </c>
      <c r="C42" s="55"/>
      <c r="D42" s="55"/>
      <c r="E42" s="55"/>
      <c r="F42" s="55"/>
      <c r="G42" s="55"/>
      <c r="I42" s="9"/>
    </row>
    <row r="43" spans="2:9" ht="15">
      <c r="B43" s="39" t="s">
        <v>19</v>
      </c>
      <c r="C43" s="37">
        <v>111</v>
      </c>
      <c r="D43" s="37">
        <v>41</v>
      </c>
      <c r="E43" s="37">
        <v>14</v>
      </c>
      <c r="F43" s="47">
        <v>3</v>
      </c>
      <c r="G43" s="37">
        <f>SUM(C43:F43)</f>
        <v>169</v>
      </c>
      <c r="H43" s="9"/>
      <c r="I43" s="9"/>
    </row>
    <row r="44" spans="2:9" ht="15">
      <c r="B44" s="39" t="s">
        <v>20</v>
      </c>
      <c r="C44" s="13">
        <v>1.3</v>
      </c>
      <c r="D44" s="13">
        <v>0.67918</v>
      </c>
      <c r="E44" s="13">
        <v>0.1</v>
      </c>
      <c r="F44" s="13">
        <v>0.028898</v>
      </c>
      <c r="G44" s="13">
        <f>SUM(C44:F44)</f>
        <v>2.108078</v>
      </c>
      <c r="H44" s="9"/>
      <c r="I44" s="9"/>
    </row>
    <row r="45" spans="1:9" ht="15">
      <c r="A45" s="4"/>
      <c r="B45" s="56"/>
      <c r="C45" s="56"/>
      <c r="D45" s="56"/>
      <c r="E45" s="56"/>
      <c r="F45" s="56"/>
      <c r="G45" s="56"/>
      <c r="H45" s="56"/>
      <c r="I45" s="9"/>
    </row>
    <row r="46" spans="2:9" ht="15">
      <c r="B46" s="55" t="s">
        <v>21</v>
      </c>
      <c r="C46" s="55"/>
      <c r="D46" s="55"/>
      <c r="E46" s="55"/>
      <c r="F46" s="55"/>
      <c r="G46" s="55"/>
      <c r="I46" s="9"/>
    </row>
    <row r="47" spans="2:9" ht="15">
      <c r="B47" s="39" t="s">
        <v>22</v>
      </c>
      <c r="C47" s="40">
        <v>91557</v>
      </c>
      <c r="D47" s="40">
        <v>53959</v>
      </c>
      <c r="E47" s="40">
        <v>8774</v>
      </c>
      <c r="F47" s="49">
        <v>29438</v>
      </c>
      <c r="G47" s="40">
        <f>SUM(C47:F47)</f>
        <v>183728</v>
      </c>
      <c r="H47" s="9"/>
      <c r="I47" s="9"/>
    </row>
    <row r="48" spans="2:9" ht="15">
      <c r="B48" s="39" t="s">
        <v>23</v>
      </c>
      <c r="C48" s="13">
        <v>42142</v>
      </c>
      <c r="D48" s="13">
        <v>12502.626069</v>
      </c>
      <c r="E48" s="13">
        <v>4261.484</v>
      </c>
      <c r="F48" s="13">
        <v>3311.551364</v>
      </c>
      <c r="G48" s="13">
        <f>SUM(C48:F48)</f>
        <v>62217.661433</v>
      </c>
      <c r="H48" s="9"/>
      <c r="I48" s="9"/>
    </row>
    <row r="49" spans="1:8" ht="15">
      <c r="A49" s="4"/>
      <c r="B49" s="56"/>
      <c r="C49" s="56"/>
      <c r="D49" s="56"/>
      <c r="E49" s="56"/>
      <c r="F49" s="56"/>
      <c r="G49" s="56"/>
      <c r="H49" s="56"/>
    </row>
    <row r="50" spans="2:7" ht="21">
      <c r="B50" s="64" t="s">
        <v>82</v>
      </c>
      <c r="C50" s="65"/>
      <c r="D50" s="65"/>
      <c r="E50" s="65"/>
      <c r="F50" s="65"/>
      <c r="G50" s="66"/>
    </row>
    <row r="51" spans="1:8" ht="15">
      <c r="A51" s="4"/>
      <c r="B51" s="77"/>
      <c r="C51" s="77"/>
      <c r="D51" s="77"/>
      <c r="E51" s="77"/>
      <c r="F51" s="77"/>
      <c r="G51" s="77"/>
      <c r="H51" s="77"/>
    </row>
    <row r="52" spans="2:7" ht="15">
      <c r="B52" s="55" t="s">
        <v>92</v>
      </c>
      <c r="C52" s="55"/>
      <c r="D52" s="55"/>
      <c r="E52" s="55"/>
      <c r="F52" s="55"/>
      <c r="G52" s="55"/>
    </row>
    <row r="53" spans="2:7" ht="15">
      <c r="B53" s="70" t="s">
        <v>24</v>
      </c>
      <c r="C53" s="70"/>
      <c r="D53" s="70"/>
      <c r="E53" s="70"/>
      <c r="F53" s="70"/>
      <c r="G53" s="70"/>
    </row>
    <row r="54" spans="2:7" ht="15">
      <c r="B54" s="39" t="s">
        <v>25</v>
      </c>
      <c r="C54" s="40">
        <v>161910</v>
      </c>
      <c r="D54" s="40">
        <v>8206</v>
      </c>
      <c r="E54" s="40">
        <v>3683</v>
      </c>
      <c r="F54" s="49">
        <v>3648</v>
      </c>
      <c r="G54" s="40">
        <f>SUM(C54:F54)</f>
        <v>177447</v>
      </c>
    </row>
    <row r="55" spans="2:7" ht="15">
      <c r="B55" s="39" t="s">
        <v>26</v>
      </c>
      <c r="C55" s="40">
        <v>66258.466591</v>
      </c>
      <c r="D55" s="40">
        <v>14238.892838000065</v>
      </c>
      <c r="E55" s="40">
        <v>5993.196548</v>
      </c>
      <c r="F55" s="49">
        <v>7306.770603</v>
      </c>
      <c r="G55" s="49">
        <f>SUM(C55:F55)</f>
        <v>93797.32658000007</v>
      </c>
    </row>
    <row r="56" spans="2:7" ht="15">
      <c r="B56" s="39" t="s">
        <v>27</v>
      </c>
      <c r="C56" s="40">
        <v>9.17010684948428</v>
      </c>
      <c r="D56" s="40">
        <v>40.32003961304059</v>
      </c>
      <c r="E56" s="40">
        <v>27</v>
      </c>
      <c r="F56" s="49">
        <v>33.040570175438596</v>
      </c>
      <c r="G56" s="49">
        <f>SUM(C56:F56)</f>
        <v>109.53071663796348</v>
      </c>
    </row>
    <row r="57" spans="2:7" ht="15">
      <c r="B57" s="39" t="s">
        <v>28</v>
      </c>
      <c r="C57" s="40">
        <v>760190</v>
      </c>
      <c r="D57" s="40">
        <v>204867</v>
      </c>
      <c r="E57" s="40">
        <v>67305</v>
      </c>
      <c r="F57" s="49">
        <v>82682</v>
      </c>
      <c r="G57" s="49">
        <f>SUM(C57:F57)</f>
        <v>1115044</v>
      </c>
    </row>
    <row r="58" spans="2:7" ht="15">
      <c r="B58" s="39" t="s">
        <v>108</v>
      </c>
      <c r="C58" s="13">
        <v>1297339.299041</v>
      </c>
      <c r="D58" s="13">
        <v>320670.494273</v>
      </c>
      <c r="E58" s="40">
        <v>89407.47032</v>
      </c>
      <c r="F58" s="49">
        <v>155485.392067</v>
      </c>
      <c r="G58" s="13">
        <f>SUM(C58:F58)</f>
        <v>1862902.655701</v>
      </c>
    </row>
    <row r="59" spans="2:7" ht="15">
      <c r="B59" s="63" t="s">
        <v>29</v>
      </c>
      <c r="C59" s="63"/>
      <c r="D59" s="63"/>
      <c r="E59" s="63"/>
      <c r="F59" s="63"/>
      <c r="G59" s="63"/>
    </row>
    <row r="60" spans="2:7" ht="15">
      <c r="B60" s="39" t="s">
        <v>25</v>
      </c>
      <c r="C60" s="18">
        <v>0</v>
      </c>
      <c r="D60" s="18">
        <v>0</v>
      </c>
      <c r="E60" s="18">
        <v>0</v>
      </c>
      <c r="F60" s="18">
        <v>0</v>
      </c>
      <c r="G60" s="40">
        <f>SUM(C60:F60)</f>
        <v>0</v>
      </c>
    </row>
    <row r="61" spans="2:7" ht="15">
      <c r="B61" s="39" t="s">
        <v>26</v>
      </c>
      <c r="C61" s="24">
        <v>0</v>
      </c>
      <c r="D61" s="24">
        <v>0</v>
      </c>
      <c r="E61" s="24">
        <v>0</v>
      </c>
      <c r="F61" s="24">
        <v>0</v>
      </c>
      <c r="G61" s="49">
        <f>SUM(C61:F61)</f>
        <v>0</v>
      </c>
    </row>
    <row r="62" spans="2:7" ht="15">
      <c r="B62" s="39" t="s">
        <v>27</v>
      </c>
      <c r="C62" s="24">
        <v>0</v>
      </c>
      <c r="D62" s="24">
        <v>0</v>
      </c>
      <c r="E62" s="24">
        <v>0</v>
      </c>
      <c r="F62" s="24">
        <v>0</v>
      </c>
      <c r="G62" s="49">
        <f>SUM(C62:F62)</f>
        <v>0</v>
      </c>
    </row>
    <row r="63" spans="2:7" ht="15">
      <c r="B63" s="39" t="s">
        <v>28</v>
      </c>
      <c r="C63" s="18">
        <v>0</v>
      </c>
      <c r="D63" s="18">
        <v>0</v>
      </c>
      <c r="E63" s="18">
        <v>0</v>
      </c>
      <c r="F63" s="18">
        <v>0</v>
      </c>
      <c r="G63" s="49">
        <f>SUM(C63:F63)</f>
        <v>0</v>
      </c>
    </row>
    <row r="64" spans="2:7" ht="15">
      <c r="B64" s="39" t="s">
        <v>108</v>
      </c>
      <c r="C64" s="24">
        <v>0</v>
      </c>
      <c r="D64" s="24">
        <v>0</v>
      </c>
      <c r="E64" s="24">
        <v>0</v>
      </c>
      <c r="F64" s="24">
        <v>0</v>
      </c>
      <c r="G64" s="49">
        <f>SUM(C64:F64)</f>
        <v>0</v>
      </c>
    </row>
    <row r="65" spans="2:7" ht="15">
      <c r="B65" s="70" t="s">
        <v>31</v>
      </c>
      <c r="C65" s="70"/>
      <c r="D65" s="70"/>
      <c r="E65" s="70"/>
      <c r="F65" s="70"/>
      <c r="G65" s="70"/>
    </row>
    <row r="66" spans="2:7" ht="15">
      <c r="B66" s="39" t="s">
        <v>25</v>
      </c>
      <c r="C66" s="37">
        <v>9499</v>
      </c>
      <c r="D66" s="37">
        <v>4808</v>
      </c>
      <c r="E66" s="37">
        <v>3084</v>
      </c>
      <c r="F66" s="47">
        <v>14945</v>
      </c>
      <c r="G66" s="37">
        <f>SUM(C66:F66)</f>
        <v>32336</v>
      </c>
    </row>
    <row r="67" spans="2:7" ht="15">
      <c r="B67" s="39" t="s">
        <v>26</v>
      </c>
      <c r="C67" s="37">
        <v>4173.477494</v>
      </c>
      <c r="D67" s="37">
        <v>5032.883770999998</v>
      </c>
      <c r="E67" s="37">
        <v>2932.673037</v>
      </c>
      <c r="F67" s="47">
        <v>11934.289087</v>
      </c>
      <c r="G67" s="47">
        <f>SUM(C67:F67)</f>
        <v>24073.323388999997</v>
      </c>
    </row>
    <row r="68" spans="2:7" ht="15">
      <c r="B68" s="39" t="s">
        <v>27</v>
      </c>
      <c r="C68" s="37">
        <v>29.2764501526477</v>
      </c>
      <c r="D68" s="37">
        <v>52.42189495597633</v>
      </c>
      <c r="E68" s="37">
        <v>44</v>
      </c>
      <c r="F68" s="47">
        <v>41</v>
      </c>
      <c r="G68" s="47">
        <f>SUM(C68:F68)</f>
        <v>166.69834510862404</v>
      </c>
    </row>
    <row r="69" spans="2:7" ht="15">
      <c r="B69" s="39" t="s">
        <v>28</v>
      </c>
      <c r="C69" s="37">
        <v>137938</v>
      </c>
      <c r="D69" s="37">
        <v>111676</v>
      </c>
      <c r="E69" s="37">
        <v>56100</v>
      </c>
      <c r="F69" s="47">
        <v>279447</v>
      </c>
      <c r="G69" s="47">
        <f>SUM(C69:F69)</f>
        <v>585161</v>
      </c>
    </row>
    <row r="70" spans="2:7" ht="15">
      <c r="B70" s="39" t="s">
        <v>108</v>
      </c>
      <c r="C70" s="14">
        <v>99118.878562</v>
      </c>
      <c r="D70" s="14">
        <v>82208.294222</v>
      </c>
      <c r="E70" s="14">
        <v>37558.093678</v>
      </c>
      <c r="F70" s="48">
        <v>162602.79814</v>
      </c>
      <c r="G70" s="48">
        <f>SUM(C70:F70)</f>
        <v>381488.064602</v>
      </c>
    </row>
    <row r="71" spans="2:7" ht="15">
      <c r="B71" s="74" t="s">
        <v>32</v>
      </c>
      <c r="C71" s="75"/>
      <c r="D71" s="75"/>
      <c r="E71" s="75"/>
      <c r="F71" s="75"/>
      <c r="G71" s="76"/>
    </row>
    <row r="72" spans="2:7" ht="15">
      <c r="B72" s="22" t="s">
        <v>25</v>
      </c>
      <c r="C72" s="23">
        <v>171409</v>
      </c>
      <c r="D72" s="23">
        <v>13014</v>
      </c>
      <c r="E72" s="23">
        <v>6767</v>
      </c>
      <c r="F72" s="23">
        <v>18593</v>
      </c>
      <c r="G72" s="23">
        <f>SUM(C72:F72)</f>
        <v>209783</v>
      </c>
    </row>
    <row r="73" spans="2:7" ht="15">
      <c r="B73" s="22" t="s">
        <v>26</v>
      </c>
      <c r="C73" s="23">
        <v>70431.94408500001</v>
      </c>
      <c r="D73" s="23">
        <v>19271.776609000062</v>
      </c>
      <c r="E73" s="23">
        <v>8925.869585</v>
      </c>
      <c r="F73" s="23">
        <v>19241.05969</v>
      </c>
      <c r="G73" s="23">
        <f>SUM(C73:F73)</f>
        <v>117870.64996900008</v>
      </c>
    </row>
    <row r="74" spans="2:7" ht="15">
      <c r="B74" s="22" t="s">
        <v>27</v>
      </c>
      <c r="C74" s="23">
        <v>19.22327850106599</v>
      </c>
      <c r="D74" s="23">
        <v>30.913978189672306</v>
      </c>
      <c r="E74" s="23">
        <v>35</v>
      </c>
      <c r="F74" s="23">
        <v>40</v>
      </c>
      <c r="G74" s="23">
        <f>SUM(C74:F74)</f>
        <v>125.1372566907383</v>
      </c>
    </row>
    <row r="75" spans="2:7" ht="15">
      <c r="B75" s="22" t="s">
        <v>28</v>
      </c>
      <c r="C75" s="23">
        <v>898128</v>
      </c>
      <c r="D75" s="23">
        <v>316543</v>
      </c>
      <c r="E75" s="23">
        <v>123405</v>
      </c>
      <c r="F75" s="23">
        <v>362129</v>
      </c>
      <c r="G75" s="23">
        <f>SUM(C75:F75)</f>
        <v>1700205</v>
      </c>
    </row>
    <row r="76" spans="2:7" ht="15">
      <c r="B76" s="22" t="s">
        <v>108</v>
      </c>
      <c r="C76" s="26">
        <v>1396458.1776029998</v>
      </c>
      <c r="D76" s="26">
        <v>402878.788495</v>
      </c>
      <c r="E76" s="26">
        <v>126965.563998</v>
      </c>
      <c r="F76" s="26">
        <v>318088.190207</v>
      </c>
      <c r="G76" s="26">
        <f>SUM(C76:F76)</f>
        <v>2244390.720303</v>
      </c>
    </row>
    <row r="77" spans="1:8" ht="15">
      <c r="A77" s="4"/>
      <c r="B77" s="56"/>
      <c r="C77" s="56"/>
      <c r="D77" s="56"/>
      <c r="E77" s="56"/>
      <c r="F77" s="56"/>
      <c r="G77" s="56"/>
      <c r="H77" s="56"/>
    </row>
    <row r="78" spans="2:7" ht="15">
      <c r="B78" s="60" t="s">
        <v>30</v>
      </c>
      <c r="C78" s="61"/>
      <c r="D78" s="61"/>
      <c r="E78" s="61"/>
      <c r="F78" s="61"/>
      <c r="G78" s="62"/>
    </row>
    <row r="79" spans="2:7" ht="15">
      <c r="B79" s="71" t="s">
        <v>24</v>
      </c>
      <c r="C79" s="72"/>
      <c r="D79" s="72"/>
      <c r="E79" s="72"/>
      <c r="F79" s="72"/>
      <c r="G79" s="73"/>
    </row>
    <row r="80" spans="2:7" ht="15">
      <c r="B80" s="39" t="s">
        <v>25</v>
      </c>
      <c r="C80" s="42">
        <v>0</v>
      </c>
      <c r="D80" s="24">
        <v>0</v>
      </c>
      <c r="E80" s="24">
        <v>0</v>
      </c>
      <c r="F80" s="18">
        <v>0</v>
      </c>
      <c r="G80" s="24">
        <f>SUM(C80:F80)</f>
        <v>0</v>
      </c>
    </row>
    <row r="81" spans="2:7" ht="15">
      <c r="B81" s="39" t="s">
        <v>26</v>
      </c>
      <c r="C81" s="52">
        <v>0</v>
      </c>
      <c r="D81" s="30">
        <v>0</v>
      </c>
      <c r="E81" s="30">
        <v>0</v>
      </c>
      <c r="F81" s="24">
        <v>0</v>
      </c>
      <c r="G81" s="24">
        <f>SUM(C81:F81)</f>
        <v>0</v>
      </c>
    </row>
    <row r="82" spans="2:7" ht="15">
      <c r="B82" s="39" t="s">
        <v>27</v>
      </c>
      <c r="C82" s="52">
        <v>0</v>
      </c>
      <c r="D82" s="30">
        <v>0</v>
      </c>
      <c r="E82" s="30">
        <v>0</v>
      </c>
      <c r="F82" s="24">
        <v>0</v>
      </c>
      <c r="G82" s="24">
        <f>SUM(C82:F82)</f>
        <v>0</v>
      </c>
    </row>
    <row r="83" spans="2:7" ht="15">
      <c r="B83" s="39" t="s">
        <v>28</v>
      </c>
      <c r="C83" s="53">
        <v>1151</v>
      </c>
      <c r="D83" s="30">
        <v>144</v>
      </c>
      <c r="E83" s="30">
        <v>7</v>
      </c>
      <c r="F83" s="18">
        <v>0</v>
      </c>
      <c r="G83" s="24">
        <f>SUM(C83:F83)</f>
        <v>1302</v>
      </c>
    </row>
    <row r="84" spans="2:7" ht="15">
      <c r="B84" s="39" t="s">
        <v>108</v>
      </c>
      <c r="C84" s="53">
        <v>22977.724754</v>
      </c>
      <c r="D84" s="13">
        <v>1703.984489</v>
      </c>
      <c r="E84" s="30">
        <v>89</v>
      </c>
      <c r="F84" s="18">
        <v>0</v>
      </c>
      <c r="G84" s="13">
        <f>SUM(C84:F84)</f>
        <v>24770.709242999998</v>
      </c>
    </row>
    <row r="85" spans="2:7" ht="15">
      <c r="B85" s="71" t="s">
        <v>29</v>
      </c>
      <c r="C85" s="72"/>
      <c r="D85" s="72"/>
      <c r="E85" s="72"/>
      <c r="F85" s="72"/>
      <c r="G85" s="73"/>
    </row>
    <row r="86" spans="2:7" ht="15">
      <c r="B86" s="39" t="s">
        <v>25</v>
      </c>
      <c r="C86" s="18">
        <v>0</v>
      </c>
      <c r="D86" s="18">
        <v>0</v>
      </c>
      <c r="E86" s="18">
        <v>0</v>
      </c>
      <c r="F86" s="18">
        <v>0</v>
      </c>
      <c r="G86" s="37">
        <f>SUM(C86:F86)</f>
        <v>0</v>
      </c>
    </row>
    <row r="87" spans="2:7" ht="15">
      <c r="B87" s="39" t="s">
        <v>26</v>
      </c>
      <c r="C87" s="24">
        <v>0</v>
      </c>
      <c r="D87" s="24">
        <v>0</v>
      </c>
      <c r="E87" s="24">
        <v>0</v>
      </c>
      <c r="F87" s="24">
        <v>0</v>
      </c>
      <c r="G87" s="47">
        <f>SUM(C87:F87)</f>
        <v>0</v>
      </c>
    </row>
    <row r="88" spans="2:7" ht="15">
      <c r="B88" s="39" t="s">
        <v>27</v>
      </c>
      <c r="C88" s="24">
        <v>0</v>
      </c>
      <c r="D88" s="24">
        <v>0</v>
      </c>
      <c r="E88" s="24">
        <v>0</v>
      </c>
      <c r="F88" s="24">
        <v>0</v>
      </c>
      <c r="G88" s="47">
        <f>SUM(C88:F88)</f>
        <v>0</v>
      </c>
    </row>
    <row r="89" spans="2:7" ht="15">
      <c r="B89" s="39" t="s">
        <v>28</v>
      </c>
      <c r="C89" s="18">
        <v>0</v>
      </c>
      <c r="D89" s="18">
        <v>0</v>
      </c>
      <c r="E89" s="18">
        <v>0</v>
      </c>
      <c r="F89" s="18">
        <v>0</v>
      </c>
      <c r="G89" s="47">
        <f>SUM(C89:F89)</f>
        <v>0</v>
      </c>
    </row>
    <row r="90" spans="2:7" ht="15">
      <c r="B90" s="39" t="s">
        <v>108</v>
      </c>
      <c r="C90" s="18">
        <v>0</v>
      </c>
      <c r="D90" s="18">
        <v>0</v>
      </c>
      <c r="E90" s="18">
        <v>0</v>
      </c>
      <c r="F90" s="18">
        <v>0</v>
      </c>
      <c r="G90" s="47">
        <f>SUM(C90:F90)</f>
        <v>0</v>
      </c>
    </row>
    <row r="91" spans="2:7" ht="15">
      <c r="B91" s="71" t="s">
        <v>31</v>
      </c>
      <c r="C91" s="72"/>
      <c r="D91" s="72"/>
      <c r="E91" s="72"/>
      <c r="F91" s="72"/>
      <c r="G91" s="73"/>
    </row>
    <row r="92" spans="2:7" ht="15">
      <c r="B92" s="39" t="s">
        <v>25</v>
      </c>
      <c r="C92" s="39">
        <v>0</v>
      </c>
      <c r="D92" s="18">
        <v>0</v>
      </c>
      <c r="E92" s="18">
        <v>0</v>
      </c>
      <c r="F92" s="18">
        <v>0</v>
      </c>
      <c r="G92" s="37">
        <f>SUM(C92:F92)</f>
        <v>0</v>
      </c>
    </row>
    <row r="93" spans="2:7" ht="15">
      <c r="B93" s="39" t="s">
        <v>26</v>
      </c>
      <c r="C93" s="36">
        <v>0</v>
      </c>
      <c r="D93" s="24">
        <v>0</v>
      </c>
      <c r="E93" s="24">
        <v>0</v>
      </c>
      <c r="F93" s="24">
        <v>0</v>
      </c>
      <c r="G93" s="47">
        <f>SUM(C93:F93)</f>
        <v>0</v>
      </c>
    </row>
    <row r="94" spans="2:7" ht="15">
      <c r="B94" s="39" t="s">
        <v>27</v>
      </c>
      <c r="C94" s="42">
        <v>0</v>
      </c>
      <c r="D94" s="24">
        <v>0</v>
      </c>
      <c r="E94" s="24">
        <v>0</v>
      </c>
      <c r="F94" s="24">
        <v>0</v>
      </c>
      <c r="G94" s="47">
        <f>SUM(C94:F94)</f>
        <v>0</v>
      </c>
    </row>
    <row r="95" spans="2:7" ht="15">
      <c r="B95" s="39" t="s">
        <v>28</v>
      </c>
      <c r="C95" s="42">
        <v>14</v>
      </c>
      <c r="D95" s="18">
        <v>0</v>
      </c>
      <c r="E95" s="18">
        <v>0</v>
      </c>
      <c r="F95" s="18">
        <v>0</v>
      </c>
      <c r="G95" s="47">
        <f>SUM(C95:F95)</f>
        <v>14</v>
      </c>
    </row>
    <row r="96" spans="2:7" ht="15">
      <c r="B96" s="39" t="s">
        <v>108</v>
      </c>
      <c r="C96" s="13">
        <v>206.910414</v>
      </c>
      <c r="D96" s="18">
        <v>0</v>
      </c>
      <c r="E96" s="18">
        <v>0</v>
      </c>
      <c r="F96" s="18">
        <v>0</v>
      </c>
      <c r="G96" s="13">
        <f>SUM(C96:F96)</f>
        <v>206.910414</v>
      </c>
    </row>
    <row r="97" spans="2:7" ht="15">
      <c r="B97" s="74" t="s">
        <v>91</v>
      </c>
      <c r="C97" s="75"/>
      <c r="D97" s="75"/>
      <c r="E97" s="75"/>
      <c r="F97" s="75"/>
      <c r="G97" s="76"/>
    </row>
    <row r="98" spans="2:7" ht="15">
      <c r="B98" s="22" t="s">
        <v>25</v>
      </c>
      <c r="C98" s="23">
        <v>0</v>
      </c>
      <c r="D98" s="22">
        <v>0</v>
      </c>
      <c r="E98" s="23">
        <v>0</v>
      </c>
      <c r="F98" s="23">
        <v>0</v>
      </c>
      <c r="G98" s="23">
        <f>SUM(C98:F98)</f>
        <v>0</v>
      </c>
    </row>
    <row r="99" spans="2:7" ht="15">
      <c r="B99" s="22" t="s">
        <v>26</v>
      </c>
      <c r="C99" s="23">
        <v>0</v>
      </c>
      <c r="D99" s="22">
        <v>0</v>
      </c>
      <c r="E99" s="23">
        <v>0</v>
      </c>
      <c r="F99" s="23">
        <v>0</v>
      </c>
      <c r="G99" s="23">
        <f>SUM(C99:F99)</f>
        <v>0</v>
      </c>
    </row>
    <row r="100" spans="2:7" ht="15">
      <c r="B100" s="22" t="s">
        <v>27</v>
      </c>
      <c r="C100" s="23">
        <v>0</v>
      </c>
      <c r="D100" s="22">
        <v>0</v>
      </c>
      <c r="E100" s="23">
        <v>0</v>
      </c>
      <c r="F100" s="23">
        <v>0</v>
      </c>
      <c r="G100" s="23">
        <f>SUM(C100:F100)</f>
        <v>0</v>
      </c>
    </row>
    <row r="101" spans="2:7" ht="15">
      <c r="B101" s="22" t="s">
        <v>28</v>
      </c>
      <c r="C101" s="23">
        <v>1165</v>
      </c>
      <c r="D101" s="22">
        <v>144</v>
      </c>
      <c r="E101" s="22">
        <v>7</v>
      </c>
      <c r="F101" s="22">
        <v>0</v>
      </c>
      <c r="G101" s="23">
        <f>SUM(C101:F101)</f>
        <v>1316</v>
      </c>
    </row>
    <row r="102" spans="2:7" ht="15">
      <c r="B102" s="22" t="s">
        <v>108</v>
      </c>
      <c r="C102" s="26">
        <v>23184.635168</v>
      </c>
      <c r="D102" s="26">
        <v>1703.984489</v>
      </c>
      <c r="E102" s="22">
        <v>89</v>
      </c>
      <c r="F102" s="22">
        <v>0</v>
      </c>
      <c r="G102" s="26">
        <f>SUM(C102:F102)</f>
        <v>24977.619657</v>
      </c>
    </row>
    <row r="103" spans="1:8" ht="15">
      <c r="A103" s="4"/>
      <c r="B103" s="56"/>
      <c r="C103" s="56"/>
      <c r="D103" s="56"/>
      <c r="E103" s="56"/>
      <c r="F103" s="56"/>
      <c r="G103" s="56"/>
      <c r="H103" s="56"/>
    </row>
    <row r="104" spans="2:7" ht="15">
      <c r="B104" s="55" t="s">
        <v>41</v>
      </c>
      <c r="C104" s="55"/>
      <c r="D104" s="55"/>
      <c r="E104" s="55"/>
      <c r="F104" s="55"/>
      <c r="G104" s="55"/>
    </row>
    <row r="105" spans="2:7" ht="15">
      <c r="B105" s="70" t="s">
        <v>40</v>
      </c>
      <c r="C105" s="70"/>
      <c r="D105" s="70"/>
      <c r="E105" s="70"/>
      <c r="F105" s="70"/>
      <c r="G105" s="70"/>
    </row>
    <row r="106" spans="2:7" ht="15">
      <c r="B106" s="39" t="s">
        <v>37</v>
      </c>
      <c r="C106" s="14">
        <v>2.2</v>
      </c>
      <c r="D106" s="17">
        <v>2.7002680067001443</v>
      </c>
      <c r="E106" s="17">
        <v>2.64</v>
      </c>
      <c r="F106" s="17">
        <v>2.33</v>
      </c>
      <c r="G106" s="17">
        <f>AVERAGE(C106:F106)</f>
        <v>2.4675670016750364</v>
      </c>
    </row>
    <row r="107" spans="2:7" ht="15">
      <c r="B107" s="39" t="s">
        <v>38</v>
      </c>
      <c r="C107" s="14">
        <v>2.2</v>
      </c>
      <c r="D107" s="17">
        <v>2.568799603174575</v>
      </c>
      <c r="E107" s="39">
        <v>2.57</v>
      </c>
      <c r="F107" s="39">
        <v>2.33</v>
      </c>
      <c r="G107" s="17">
        <f>AVERAGE(C107:F107)</f>
        <v>2.4171999007936438</v>
      </c>
    </row>
    <row r="108" spans="2:7" ht="15">
      <c r="B108" s="39" t="s">
        <v>39</v>
      </c>
      <c r="C108" s="14">
        <v>2.2</v>
      </c>
      <c r="D108" s="17">
        <v>2.4234738186462037</v>
      </c>
      <c r="E108" s="39">
        <v>2.39</v>
      </c>
      <c r="F108" s="39">
        <v>2.33</v>
      </c>
      <c r="G108" s="17">
        <f>AVERAGE(C108:F108)</f>
        <v>2.335868454661551</v>
      </c>
    </row>
    <row r="109" spans="2:7" ht="15">
      <c r="B109" s="70" t="s">
        <v>85</v>
      </c>
      <c r="C109" s="70"/>
      <c r="D109" s="70"/>
      <c r="E109" s="70"/>
      <c r="F109" s="70"/>
      <c r="G109" s="70"/>
    </row>
    <row r="110" spans="2:7" ht="15">
      <c r="B110" s="39" t="s">
        <v>37</v>
      </c>
      <c r="C110" s="14">
        <v>0.99</v>
      </c>
      <c r="D110" s="17">
        <v>1.77875</v>
      </c>
      <c r="E110" s="39">
        <v>1.75</v>
      </c>
      <c r="F110" s="39">
        <v>1.76</v>
      </c>
      <c r="G110" s="17">
        <f>AVERAGE(C110:F110)</f>
        <v>1.5696875</v>
      </c>
    </row>
    <row r="111" spans="2:7" ht="15">
      <c r="B111" s="39" t="s">
        <v>38</v>
      </c>
      <c r="C111" s="14">
        <v>1.75</v>
      </c>
      <c r="D111" s="17">
        <v>1.7800000000000016</v>
      </c>
      <c r="E111" s="39">
        <v>1.75</v>
      </c>
      <c r="F111" s="39">
        <v>1.76</v>
      </c>
      <c r="G111" s="17">
        <f>AVERAGE(C111:F111)</f>
        <v>1.7600000000000002</v>
      </c>
    </row>
    <row r="112" spans="2:7" ht="15">
      <c r="B112" s="39" t="s">
        <v>39</v>
      </c>
      <c r="C112" s="14">
        <v>1.75</v>
      </c>
      <c r="D112" s="17">
        <v>1.7837024221453264</v>
      </c>
      <c r="E112" s="17">
        <v>1.75</v>
      </c>
      <c r="F112" s="17">
        <v>1.76</v>
      </c>
      <c r="G112" s="17">
        <f>AVERAGE(C112:F112)</f>
        <v>1.7609256055363316</v>
      </c>
    </row>
    <row r="113" spans="1:9" ht="15">
      <c r="A113" s="4"/>
      <c r="B113" s="56"/>
      <c r="C113" s="56"/>
      <c r="D113" s="56"/>
      <c r="E113" s="56"/>
      <c r="F113" s="56"/>
      <c r="G113" s="56"/>
      <c r="H113" s="56"/>
      <c r="I113" s="56"/>
    </row>
    <row r="114" spans="2:7" ht="15">
      <c r="B114" s="70" t="s">
        <v>42</v>
      </c>
      <c r="C114" s="70"/>
      <c r="D114" s="70"/>
      <c r="E114" s="70"/>
      <c r="F114" s="70"/>
      <c r="G114" s="70"/>
    </row>
    <row r="115" spans="2:7" ht="15">
      <c r="B115" s="39" t="s">
        <v>37</v>
      </c>
      <c r="C115" s="14">
        <v>1.72</v>
      </c>
      <c r="D115" s="17">
        <v>1.7637743190661426</v>
      </c>
      <c r="E115" s="17">
        <v>1.74</v>
      </c>
      <c r="F115" s="17">
        <v>1.75</v>
      </c>
      <c r="G115" s="17">
        <f>AVERAGE(C115:F115)</f>
        <v>1.7434435797665357</v>
      </c>
    </row>
    <row r="116" spans="2:7" ht="15">
      <c r="B116" s="39" t="s">
        <v>38</v>
      </c>
      <c r="C116" s="14">
        <v>1.72</v>
      </c>
      <c r="D116" s="17">
        <v>1.762499999999993</v>
      </c>
      <c r="E116" s="39">
        <v>1.74</v>
      </c>
      <c r="F116" s="39">
        <v>1.75</v>
      </c>
      <c r="G116" s="17">
        <f>AVERAGE(C116:F116)</f>
        <v>1.7431249999999983</v>
      </c>
    </row>
    <row r="117" spans="2:7" ht="15">
      <c r="B117" s="39" t="s">
        <v>39</v>
      </c>
      <c r="C117" s="14">
        <v>1.72</v>
      </c>
      <c r="D117" s="17">
        <v>1.763777694329723</v>
      </c>
      <c r="E117" s="39">
        <v>1.73</v>
      </c>
      <c r="F117" s="39">
        <v>1.75</v>
      </c>
      <c r="G117" s="17">
        <f>AVERAGE(C117:F117)</f>
        <v>1.7409444235824307</v>
      </c>
    </row>
    <row r="118" spans="2:7" ht="15">
      <c r="B118" s="71" t="s">
        <v>86</v>
      </c>
      <c r="C118" s="72"/>
      <c r="D118" s="72"/>
      <c r="E118" s="72"/>
      <c r="F118" s="72"/>
      <c r="G118" s="73"/>
    </row>
    <row r="119" spans="2:7" ht="15">
      <c r="B119" s="39" t="s">
        <v>37</v>
      </c>
      <c r="C119" s="14">
        <v>0.98</v>
      </c>
      <c r="D119" s="17">
        <v>1.7622222222222224</v>
      </c>
      <c r="E119" s="39">
        <v>0</v>
      </c>
      <c r="F119" s="39">
        <v>1.75</v>
      </c>
      <c r="G119" s="17">
        <f>AVERAGE(C119:F119)</f>
        <v>1.1230555555555557</v>
      </c>
    </row>
    <row r="120" spans="2:7" ht="15">
      <c r="B120" s="39" t="s">
        <v>38</v>
      </c>
      <c r="C120" s="14">
        <v>0.99</v>
      </c>
      <c r="D120" s="17">
        <v>1.78</v>
      </c>
      <c r="E120" s="39">
        <v>0</v>
      </c>
      <c r="F120" s="39">
        <v>1.75</v>
      </c>
      <c r="G120" s="17">
        <f>AVERAGE(C120:F120)</f>
        <v>1.13</v>
      </c>
    </row>
    <row r="121" spans="2:7" ht="15">
      <c r="B121" s="39" t="s">
        <v>39</v>
      </c>
      <c r="C121" s="14">
        <v>0.99</v>
      </c>
      <c r="D121" s="17">
        <v>1.7622222222222224</v>
      </c>
      <c r="E121" s="17">
        <v>1.01</v>
      </c>
      <c r="F121" s="17">
        <v>1.75</v>
      </c>
      <c r="G121" s="17">
        <f>AVERAGE(C121:F121)</f>
        <v>1.3780555555555556</v>
      </c>
    </row>
    <row r="122" spans="1:8" ht="15">
      <c r="A122" s="4"/>
      <c r="B122" s="56"/>
      <c r="C122" s="56"/>
      <c r="D122" s="56"/>
      <c r="E122" s="56"/>
      <c r="F122" s="56"/>
      <c r="G122" s="56"/>
      <c r="H122" s="56"/>
    </row>
    <row r="123" spans="2:7" ht="15">
      <c r="B123" s="60" t="s">
        <v>43</v>
      </c>
      <c r="C123" s="61"/>
      <c r="D123" s="61"/>
      <c r="E123" s="61"/>
      <c r="F123" s="61"/>
      <c r="G123" s="62"/>
    </row>
    <row r="124" spans="2:8" ht="15">
      <c r="B124" s="2" t="s">
        <v>105</v>
      </c>
      <c r="C124" s="14">
        <v>5.65039041703714</v>
      </c>
      <c r="D124" s="32">
        <v>0</v>
      </c>
      <c r="E124" s="24">
        <v>0</v>
      </c>
      <c r="F124" s="24"/>
      <c r="G124" s="14">
        <f>AVERAGE(C124:F124)</f>
        <v>1.8834634723457133</v>
      </c>
      <c r="H124" s="3"/>
    </row>
    <row r="125" spans="2:7" ht="15">
      <c r="B125" s="60" t="s">
        <v>111</v>
      </c>
      <c r="C125" s="61"/>
      <c r="D125" s="61"/>
      <c r="E125" s="61"/>
      <c r="F125" s="61"/>
      <c r="G125" s="62"/>
    </row>
    <row r="126" spans="2:7" ht="15">
      <c r="B126" s="5" t="s">
        <v>106</v>
      </c>
      <c r="C126" s="14">
        <v>1.95193041122303</v>
      </c>
      <c r="D126" s="14">
        <v>2.109</v>
      </c>
      <c r="E126" s="14">
        <v>2.211631</v>
      </c>
      <c r="F126" s="48"/>
      <c r="G126" s="14">
        <f>AVERAGE(C126:F126)</f>
        <v>2.0908538037410103</v>
      </c>
    </row>
    <row r="127" spans="1:8" ht="15">
      <c r="A127" s="4"/>
      <c r="B127" s="69"/>
      <c r="C127" s="69"/>
      <c r="D127" s="69"/>
      <c r="E127" s="69"/>
      <c r="F127" s="69"/>
      <c r="G127" s="69"/>
      <c r="H127" s="69"/>
    </row>
    <row r="128" spans="2:7" ht="15">
      <c r="B128" s="55" t="s">
        <v>44</v>
      </c>
      <c r="C128" s="55"/>
      <c r="D128" s="55"/>
      <c r="E128" s="55"/>
      <c r="F128" s="55"/>
      <c r="G128" s="55"/>
    </row>
    <row r="129" spans="2:7" ht="15">
      <c r="B129" s="39" t="s">
        <v>45</v>
      </c>
      <c r="C129" s="37">
        <v>359423</v>
      </c>
      <c r="D129" s="40">
        <v>38404</v>
      </c>
      <c r="E129" s="37">
        <v>8601</v>
      </c>
      <c r="F129" s="47">
        <v>1156</v>
      </c>
      <c r="G129" s="37">
        <f>SUM(C129:F129)</f>
        <v>407584</v>
      </c>
    </row>
    <row r="130" spans="2:7" ht="15">
      <c r="B130" s="39" t="s">
        <v>46</v>
      </c>
      <c r="C130" s="13">
        <v>181751.895411</v>
      </c>
      <c r="D130" s="13">
        <v>4377.162483</v>
      </c>
      <c r="E130" s="37">
        <v>1115</v>
      </c>
      <c r="F130" s="47">
        <v>1474</v>
      </c>
      <c r="G130" s="13">
        <f>SUM(C130:F130)</f>
        <v>188718.057894</v>
      </c>
    </row>
    <row r="131" spans="1:8" ht="15">
      <c r="A131" s="4"/>
      <c r="B131" s="56"/>
      <c r="C131" s="56"/>
      <c r="D131" s="56"/>
      <c r="E131" s="56"/>
      <c r="F131" s="56"/>
      <c r="G131" s="56"/>
      <c r="H131" s="56"/>
    </row>
    <row r="132" spans="2:7" ht="15">
      <c r="B132" s="55" t="s">
        <v>47</v>
      </c>
      <c r="C132" s="55"/>
      <c r="D132" s="55"/>
      <c r="E132" s="55"/>
      <c r="F132" s="55"/>
      <c r="G132" s="55"/>
    </row>
    <row r="133" spans="2:7" ht="15">
      <c r="B133" s="39" t="s">
        <v>48</v>
      </c>
      <c r="C133" s="41">
        <v>571708</v>
      </c>
      <c r="D133" s="40">
        <v>280893</v>
      </c>
      <c r="E133" s="40">
        <v>143185</v>
      </c>
      <c r="F133" s="49">
        <v>403521</v>
      </c>
      <c r="G133" s="37">
        <f>SUM(C133:F133)</f>
        <v>1399307</v>
      </c>
    </row>
    <row r="134" spans="1:8" ht="15">
      <c r="A134" s="4"/>
      <c r="B134" s="56"/>
      <c r="C134" s="56"/>
      <c r="D134" s="56"/>
      <c r="E134" s="56"/>
      <c r="F134" s="56"/>
      <c r="G134" s="56"/>
      <c r="H134" s="56"/>
    </row>
    <row r="135" spans="2:7" ht="21">
      <c r="B135" s="68" t="s">
        <v>88</v>
      </c>
      <c r="C135" s="68"/>
      <c r="D135" s="68"/>
      <c r="E135" s="68"/>
      <c r="F135" s="68"/>
      <c r="G135" s="68"/>
    </row>
    <row r="136" spans="2:7" ht="15">
      <c r="B136" s="55" t="s">
        <v>49</v>
      </c>
      <c r="C136" s="55"/>
      <c r="D136" s="55"/>
      <c r="E136" s="55"/>
      <c r="F136" s="55"/>
      <c r="G136" s="55"/>
    </row>
    <row r="137" spans="2:9" ht="15">
      <c r="B137" s="39" t="s">
        <v>50</v>
      </c>
      <c r="C137" s="47">
        <v>32870</v>
      </c>
      <c r="D137" s="37">
        <v>7786</v>
      </c>
      <c r="E137" s="37">
        <v>0</v>
      </c>
      <c r="F137" s="47">
        <v>13116</v>
      </c>
      <c r="G137" s="40">
        <f>SUM(C137:F137)</f>
        <v>53772</v>
      </c>
      <c r="H137" s="9"/>
      <c r="I137" s="9"/>
    </row>
    <row r="138" spans="2:9" ht="15">
      <c r="B138" s="39" t="s">
        <v>51</v>
      </c>
      <c r="C138" s="47">
        <v>1761</v>
      </c>
      <c r="D138" s="37">
        <v>1733</v>
      </c>
      <c r="E138" s="37">
        <v>10</v>
      </c>
      <c r="F138" s="47">
        <v>114</v>
      </c>
      <c r="G138" s="49">
        <f>SUM(C138:F138)</f>
        <v>3618</v>
      </c>
      <c r="H138" s="9"/>
      <c r="I138" s="9"/>
    </row>
    <row r="139" spans="1:9" ht="15">
      <c r="A139" s="4"/>
      <c r="B139" s="56"/>
      <c r="C139" s="56"/>
      <c r="D139" s="56"/>
      <c r="E139" s="56"/>
      <c r="F139" s="56"/>
      <c r="G139" s="56"/>
      <c r="H139" s="56"/>
      <c r="I139" s="9"/>
    </row>
    <row r="140" spans="2:9" ht="15">
      <c r="B140" s="60" t="s">
        <v>52</v>
      </c>
      <c r="C140" s="61"/>
      <c r="D140" s="61"/>
      <c r="E140" s="61"/>
      <c r="F140" s="61"/>
      <c r="G140" s="62"/>
      <c r="I140" s="9"/>
    </row>
    <row r="141" spans="2:9" ht="15">
      <c r="B141" s="39" t="s">
        <v>53</v>
      </c>
      <c r="C141" s="37">
        <v>0</v>
      </c>
      <c r="D141" s="40">
        <v>0</v>
      </c>
      <c r="E141" s="37">
        <v>0</v>
      </c>
      <c r="F141" s="47">
        <v>0</v>
      </c>
      <c r="G141" s="40">
        <f>SUM(C141:F141)</f>
        <v>0</v>
      </c>
      <c r="H141" s="9"/>
      <c r="I141" s="9"/>
    </row>
    <row r="142" spans="1:8" ht="15">
      <c r="A142" s="4"/>
      <c r="B142" s="56"/>
      <c r="C142" s="56"/>
      <c r="D142" s="56"/>
      <c r="E142" s="56"/>
      <c r="F142" s="56"/>
      <c r="G142" s="56"/>
      <c r="H142" s="56"/>
    </row>
    <row r="143" spans="2:7" ht="21">
      <c r="B143" s="64" t="s">
        <v>89</v>
      </c>
      <c r="C143" s="65"/>
      <c r="D143" s="65"/>
      <c r="E143" s="65"/>
      <c r="F143" s="65"/>
      <c r="G143" s="66"/>
    </row>
    <row r="144" spans="2:7" ht="15">
      <c r="B144" s="60" t="s">
        <v>83</v>
      </c>
      <c r="C144" s="61"/>
      <c r="D144" s="61"/>
      <c r="E144" s="61"/>
      <c r="F144" s="61"/>
      <c r="G144" s="62"/>
    </row>
    <row r="145" spans="1:8" ht="15">
      <c r="A145" s="4"/>
      <c r="B145" s="67"/>
      <c r="C145" s="67"/>
      <c r="D145" s="67"/>
      <c r="E145" s="67"/>
      <c r="F145" s="67"/>
      <c r="G145" s="67"/>
      <c r="H145" s="67"/>
    </row>
    <row r="146" spans="2:7" ht="15">
      <c r="B146" s="63" t="s">
        <v>54</v>
      </c>
      <c r="C146" s="63"/>
      <c r="D146" s="63"/>
      <c r="E146" s="63"/>
      <c r="F146" s="63"/>
      <c r="G146" s="63"/>
    </row>
    <row r="147" spans="2:7" ht="15">
      <c r="B147" s="39" t="s">
        <v>55</v>
      </c>
      <c r="C147" s="37">
        <v>67</v>
      </c>
      <c r="D147" s="47">
        <v>382.5212121212121</v>
      </c>
      <c r="E147" s="37">
        <v>3</v>
      </c>
      <c r="F147" s="47">
        <v>1066</v>
      </c>
      <c r="G147" s="37">
        <f>SUM(C147:F147)</f>
        <v>1518.521212121212</v>
      </c>
    </row>
    <row r="148" spans="2:7" ht="15">
      <c r="B148" s="39" t="s">
        <v>56</v>
      </c>
      <c r="C148" s="13">
        <v>1.402</v>
      </c>
      <c r="D148" s="13">
        <v>7.667</v>
      </c>
      <c r="E148" s="13">
        <v>0.06</v>
      </c>
      <c r="F148" s="13">
        <v>9.65875</v>
      </c>
      <c r="G148" s="13">
        <f>SUM(C148:F148)</f>
        <v>18.78775</v>
      </c>
    </row>
    <row r="149" spans="1:8" ht="15">
      <c r="A149" s="4"/>
      <c r="B149" s="56"/>
      <c r="C149" s="56"/>
      <c r="D149" s="56"/>
      <c r="E149" s="56"/>
      <c r="F149" s="56"/>
      <c r="G149" s="56"/>
      <c r="H149" s="56"/>
    </row>
    <row r="150" spans="2:7" ht="15">
      <c r="B150" s="63" t="s">
        <v>57</v>
      </c>
      <c r="C150" s="63"/>
      <c r="D150" s="63"/>
      <c r="E150" s="63"/>
      <c r="F150" s="63"/>
      <c r="G150" s="63"/>
    </row>
    <row r="151" spans="2:8" ht="15">
      <c r="B151" s="39" t="s">
        <v>58</v>
      </c>
      <c r="C151" s="39">
        <v>0</v>
      </c>
      <c r="D151" s="39">
        <v>16</v>
      </c>
      <c r="E151" s="39">
        <v>33</v>
      </c>
      <c r="F151" s="39">
        <v>0</v>
      </c>
      <c r="G151" s="37">
        <f>SUM(C151:F151)</f>
        <v>49</v>
      </c>
      <c r="H151" s="27"/>
    </row>
    <row r="152" spans="2:8" ht="15">
      <c r="B152" s="39" t="s">
        <v>59</v>
      </c>
      <c r="C152" s="39">
        <v>0</v>
      </c>
      <c r="D152" s="13">
        <v>0.685</v>
      </c>
      <c r="E152" s="13">
        <v>0.542</v>
      </c>
      <c r="F152" s="13">
        <v>0</v>
      </c>
      <c r="G152" s="13">
        <f>SUM(C152:F152)</f>
        <v>1.227</v>
      </c>
      <c r="H152" s="27"/>
    </row>
    <row r="153" spans="1:8" ht="15">
      <c r="A153" s="4"/>
      <c r="B153" s="56"/>
      <c r="C153" s="56"/>
      <c r="D153" s="56"/>
      <c r="E153" s="56"/>
      <c r="F153" s="56"/>
      <c r="G153" s="56"/>
      <c r="H153" s="56"/>
    </row>
    <row r="154" spans="2:7" ht="15">
      <c r="B154" s="63" t="s">
        <v>62</v>
      </c>
      <c r="C154" s="63"/>
      <c r="D154" s="63"/>
      <c r="E154" s="63"/>
      <c r="F154" s="63"/>
      <c r="G154" s="63"/>
    </row>
    <row r="155" spans="2:8" ht="15">
      <c r="B155" s="39" t="s">
        <v>60</v>
      </c>
      <c r="C155" s="39">
        <v>0</v>
      </c>
      <c r="D155" s="39">
        <v>861.25</v>
      </c>
      <c r="E155" s="39">
        <v>0</v>
      </c>
      <c r="F155" s="39">
        <v>1</v>
      </c>
      <c r="G155" s="37">
        <f>SUM(C155:F155)</f>
        <v>862.25</v>
      </c>
      <c r="H155" s="27"/>
    </row>
    <row r="156" spans="2:8" ht="15">
      <c r="B156" s="39" t="s">
        <v>61</v>
      </c>
      <c r="C156" s="39">
        <v>0</v>
      </c>
      <c r="D156" s="13">
        <v>17.9025</v>
      </c>
      <c r="E156" s="39">
        <v>0</v>
      </c>
      <c r="F156" s="39">
        <v>14.5</v>
      </c>
      <c r="G156" s="13">
        <f>SUM(C156:F156)</f>
        <v>32.4025</v>
      </c>
      <c r="H156" s="27"/>
    </row>
    <row r="157" spans="1:8" ht="15">
      <c r="A157" s="4"/>
      <c r="B157" s="56"/>
      <c r="C157" s="56"/>
      <c r="D157" s="56"/>
      <c r="E157" s="56"/>
      <c r="F157" s="56"/>
      <c r="G157" s="56"/>
      <c r="H157" s="56"/>
    </row>
    <row r="158" spans="2:7" ht="15">
      <c r="B158" s="63" t="s">
        <v>74</v>
      </c>
      <c r="C158" s="63"/>
      <c r="D158" s="63"/>
      <c r="E158" s="63"/>
      <c r="F158" s="63"/>
      <c r="G158" s="63"/>
    </row>
    <row r="159" spans="2:7" ht="15">
      <c r="B159" s="22" t="s">
        <v>75</v>
      </c>
      <c r="C159" s="23">
        <v>67</v>
      </c>
      <c r="D159" s="23">
        <v>1259.771212121212</v>
      </c>
      <c r="E159" s="23">
        <v>36</v>
      </c>
      <c r="F159" s="23">
        <v>1067</v>
      </c>
      <c r="G159" s="23">
        <f>SUM(C159:F159)</f>
        <v>2429.771212121212</v>
      </c>
    </row>
    <row r="160" spans="2:7" ht="15">
      <c r="B160" s="22" t="s">
        <v>76</v>
      </c>
      <c r="C160" s="26">
        <v>1.402</v>
      </c>
      <c r="D160" s="26">
        <v>26.2545</v>
      </c>
      <c r="E160" s="26">
        <v>0.6020000000000001</v>
      </c>
      <c r="F160" s="26">
        <v>24.158749999999998</v>
      </c>
      <c r="G160" s="26">
        <f>SUM(C160:F160)</f>
        <v>52.417249999999996</v>
      </c>
    </row>
    <row r="161" spans="1:8" ht="15">
      <c r="A161" s="4"/>
      <c r="B161" s="56"/>
      <c r="C161" s="56"/>
      <c r="D161" s="56"/>
      <c r="E161" s="56"/>
      <c r="F161" s="56"/>
      <c r="G161" s="56"/>
      <c r="H161" s="56"/>
    </row>
    <row r="162" spans="2:7" ht="15">
      <c r="B162" s="55" t="s">
        <v>63</v>
      </c>
      <c r="C162" s="55"/>
      <c r="D162" s="55"/>
      <c r="E162" s="55"/>
      <c r="F162" s="55"/>
      <c r="G162" s="55"/>
    </row>
    <row r="163" spans="2:7" ht="15">
      <c r="B163" s="18" t="s">
        <v>60</v>
      </c>
      <c r="C163" s="37">
        <v>4171</v>
      </c>
      <c r="D163" s="47">
        <v>37381.852313197305</v>
      </c>
      <c r="E163" s="37">
        <v>3186</v>
      </c>
      <c r="F163" s="47">
        <v>18181</v>
      </c>
      <c r="G163" s="37">
        <f>SUM(C163:F163)</f>
        <v>62919.852313197305</v>
      </c>
    </row>
    <row r="164" spans="2:7" ht="15">
      <c r="B164" s="18" t="s">
        <v>61</v>
      </c>
      <c r="C164" s="13">
        <v>99.974108</v>
      </c>
      <c r="D164" s="13">
        <v>269.708761</v>
      </c>
      <c r="E164" s="13">
        <v>29.701994</v>
      </c>
      <c r="F164" s="13">
        <v>116.185054</v>
      </c>
      <c r="G164" s="13">
        <f>SUM(C164:F164)</f>
        <v>515.569917</v>
      </c>
    </row>
    <row r="165" spans="1:7" ht="15">
      <c r="A165" s="4"/>
      <c r="B165" s="56"/>
      <c r="C165" s="56"/>
      <c r="D165" s="56"/>
      <c r="E165" s="56"/>
      <c r="F165" s="56"/>
      <c r="G165" s="56"/>
    </row>
    <row r="166" spans="2:7" ht="15">
      <c r="B166" s="60" t="s">
        <v>64</v>
      </c>
      <c r="C166" s="61"/>
      <c r="D166" s="61"/>
      <c r="E166" s="61"/>
      <c r="F166" s="61"/>
      <c r="G166" s="62"/>
    </row>
    <row r="167" spans="2:7" ht="15">
      <c r="B167" s="57" t="s">
        <v>65</v>
      </c>
      <c r="C167" s="58"/>
      <c r="D167" s="58"/>
      <c r="E167" s="58"/>
      <c r="F167" s="58"/>
      <c r="G167" s="59"/>
    </row>
    <row r="168" spans="2:7" ht="15">
      <c r="B168" s="39" t="s">
        <v>66</v>
      </c>
      <c r="C168" s="37">
        <v>495</v>
      </c>
      <c r="D168" s="47">
        <v>2641.2773863945577</v>
      </c>
      <c r="E168" s="37">
        <v>114</v>
      </c>
      <c r="F168" s="47">
        <v>656</v>
      </c>
      <c r="G168" s="37">
        <f>SUM(C168:F168)</f>
        <v>3906.2773863945577</v>
      </c>
    </row>
    <row r="169" spans="2:7" ht="15">
      <c r="B169" s="39" t="s">
        <v>67</v>
      </c>
      <c r="C169" s="13">
        <v>12.375</v>
      </c>
      <c r="D169" s="13">
        <v>52.599314</v>
      </c>
      <c r="E169" s="13">
        <v>2.28</v>
      </c>
      <c r="F169" s="13">
        <v>19.035</v>
      </c>
      <c r="G169" s="13">
        <f>SUM(C169:F169)</f>
        <v>86.28931399999999</v>
      </c>
    </row>
    <row r="170" spans="1:7" ht="15">
      <c r="A170" s="4"/>
      <c r="B170" s="56"/>
      <c r="C170" s="56"/>
      <c r="D170" s="56"/>
      <c r="E170" s="56"/>
      <c r="F170" s="56"/>
      <c r="G170" s="56"/>
    </row>
    <row r="171" spans="2:7" ht="15">
      <c r="B171" s="57" t="s">
        <v>68</v>
      </c>
      <c r="C171" s="58"/>
      <c r="D171" s="58"/>
      <c r="E171" s="58"/>
      <c r="F171" s="58"/>
      <c r="G171" s="59"/>
    </row>
    <row r="172" spans="2:7" ht="15">
      <c r="B172" s="39" t="s">
        <v>69</v>
      </c>
      <c r="C172" s="37">
        <v>1921</v>
      </c>
      <c r="D172" s="47">
        <v>830</v>
      </c>
      <c r="E172" s="37">
        <v>266</v>
      </c>
      <c r="F172" s="47">
        <v>573</v>
      </c>
      <c r="G172" s="37">
        <f>SUM(C172:F172)</f>
        <v>3590</v>
      </c>
    </row>
    <row r="173" spans="2:7" ht="15">
      <c r="B173" s="39" t="s">
        <v>67</v>
      </c>
      <c r="C173" s="13">
        <v>42.262</v>
      </c>
      <c r="D173" s="13">
        <v>17.43</v>
      </c>
      <c r="E173" s="13">
        <v>5.32</v>
      </c>
      <c r="F173" s="13">
        <v>10.033</v>
      </c>
      <c r="G173" s="13">
        <f>SUM(C173:F173)</f>
        <v>75.045</v>
      </c>
    </row>
    <row r="174" spans="1:8" ht="15">
      <c r="A174" s="4"/>
      <c r="B174" s="56"/>
      <c r="C174" s="56"/>
      <c r="D174" s="56"/>
      <c r="E174" s="56"/>
      <c r="F174" s="56"/>
      <c r="G174" s="56"/>
      <c r="H174" s="56"/>
    </row>
    <row r="175" spans="2:7" ht="15">
      <c r="B175" s="57" t="s">
        <v>70</v>
      </c>
      <c r="C175" s="58"/>
      <c r="D175" s="58"/>
      <c r="E175" s="58"/>
      <c r="F175" s="58"/>
      <c r="G175" s="59"/>
    </row>
    <row r="176" spans="2:7" ht="15">
      <c r="B176" s="39" t="s">
        <v>69</v>
      </c>
      <c r="C176" s="40">
        <v>202</v>
      </c>
      <c r="D176" s="47">
        <v>276.9</v>
      </c>
      <c r="E176" s="37">
        <v>160</v>
      </c>
      <c r="F176" s="47">
        <v>41</v>
      </c>
      <c r="G176" s="37">
        <f>SUM(C176:F176)</f>
        <v>679.9</v>
      </c>
    </row>
    <row r="177" spans="2:7" ht="15">
      <c r="B177" s="39" t="s">
        <v>67</v>
      </c>
      <c r="C177" s="13">
        <v>14.14</v>
      </c>
      <c r="D177" s="13">
        <v>21.73</v>
      </c>
      <c r="E177" s="13">
        <v>8.917482</v>
      </c>
      <c r="F177" s="13">
        <v>3.93</v>
      </c>
      <c r="G177" s="13">
        <f>SUM(C177:F177)</f>
        <v>48.717482000000004</v>
      </c>
    </row>
    <row r="178" spans="1:8" ht="15">
      <c r="A178" s="4"/>
      <c r="B178" s="56"/>
      <c r="C178" s="56"/>
      <c r="D178" s="56"/>
      <c r="E178" s="56"/>
      <c r="F178" s="56"/>
      <c r="G178" s="56"/>
      <c r="H178" s="56"/>
    </row>
    <row r="179" spans="2:7" ht="15">
      <c r="B179" s="57" t="s">
        <v>71</v>
      </c>
      <c r="C179" s="58"/>
      <c r="D179" s="58"/>
      <c r="E179" s="58"/>
      <c r="F179" s="58"/>
      <c r="G179" s="59"/>
    </row>
    <row r="180" spans="2:7" ht="15">
      <c r="B180" s="39" t="s">
        <v>69</v>
      </c>
      <c r="C180" s="40">
        <v>374</v>
      </c>
      <c r="D180" s="29">
        <v>276.9</v>
      </c>
      <c r="E180" s="29">
        <v>0</v>
      </c>
      <c r="F180" s="29">
        <v>0</v>
      </c>
      <c r="G180" s="37">
        <f>SUM(C180:F180)</f>
        <v>650.9</v>
      </c>
    </row>
    <row r="181" spans="2:7" ht="15">
      <c r="B181" s="39" t="s">
        <v>67</v>
      </c>
      <c r="C181" s="13">
        <v>11.5</v>
      </c>
      <c r="D181" s="29">
        <v>21.73</v>
      </c>
      <c r="E181" s="29">
        <v>0</v>
      </c>
      <c r="F181" s="29">
        <v>0</v>
      </c>
      <c r="G181" s="29">
        <f>SUM(C181:F181)</f>
        <v>33.230000000000004</v>
      </c>
    </row>
    <row r="182" spans="1:8" ht="15">
      <c r="A182" s="4"/>
      <c r="B182" s="56"/>
      <c r="C182" s="56"/>
      <c r="D182" s="56"/>
      <c r="E182" s="56"/>
      <c r="F182" s="56"/>
      <c r="G182" s="56"/>
      <c r="H182" s="56"/>
    </row>
    <row r="183" spans="2:7" ht="15">
      <c r="B183" s="55" t="s">
        <v>77</v>
      </c>
      <c r="C183" s="55"/>
      <c r="D183" s="55"/>
      <c r="E183" s="55"/>
      <c r="F183" s="55"/>
      <c r="G183" s="55"/>
    </row>
    <row r="184" spans="2:7" ht="15">
      <c r="B184" s="22" t="s">
        <v>78</v>
      </c>
      <c r="C184" s="23">
        <v>2992</v>
      </c>
      <c r="D184" s="23">
        <v>3771.1773863945577</v>
      </c>
      <c r="E184" s="23">
        <v>540</v>
      </c>
      <c r="F184" s="23">
        <f>+F168+F172+F176+F180</f>
        <v>1270</v>
      </c>
      <c r="G184" s="23">
        <f>SUM(C184:F184)</f>
        <v>8573.177386394558</v>
      </c>
    </row>
    <row r="185" spans="2:7" ht="15">
      <c r="B185" s="22" t="s">
        <v>79</v>
      </c>
      <c r="C185" s="26">
        <v>80.277</v>
      </c>
      <c r="D185" s="26">
        <v>93.009314</v>
      </c>
      <c r="E185" s="26">
        <v>16.517482</v>
      </c>
      <c r="F185" s="23">
        <f>+F169+F173+F177+F181</f>
        <v>32.998</v>
      </c>
      <c r="G185" s="26">
        <f>SUM(C185:F185)</f>
        <v>222.801796</v>
      </c>
    </row>
    <row r="186" spans="1:8" ht="15">
      <c r="A186" s="4"/>
      <c r="B186" s="56"/>
      <c r="C186" s="56"/>
      <c r="D186" s="56"/>
      <c r="E186" s="56"/>
      <c r="F186" s="56"/>
      <c r="G186" s="56"/>
      <c r="H186" s="56"/>
    </row>
    <row r="187" spans="2:7" ht="15">
      <c r="B187" s="55" t="s">
        <v>72</v>
      </c>
      <c r="C187" s="55"/>
      <c r="D187" s="55"/>
      <c r="E187" s="55"/>
      <c r="F187" s="55"/>
      <c r="G187" s="55"/>
    </row>
    <row r="188" spans="2:7" ht="15">
      <c r="B188" s="18" t="s">
        <v>93</v>
      </c>
      <c r="C188" s="37">
        <v>757</v>
      </c>
      <c r="D188" s="47">
        <v>83187.42695133864</v>
      </c>
      <c r="E188" s="37">
        <v>48</v>
      </c>
      <c r="F188" s="54">
        <v>19451</v>
      </c>
      <c r="G188" s="37">
        <f>SUM(C188:F188)</f>
        <v>103443.42695133864</v>
      </c>
    </row>
    <row r="189" spans="2:7" ht="15">
      <c r="B189" s="18" t="s">
        <v>94</v>
      </c>
      <c r="C189" s="13">
        <v>5.241452</v>
      </c>
      <c r="D189" s="13">
        <v>398.546959</v>
      </c>
      <c r="E189" s="13">
        <v>1.92</v>
      </c>
      <c r="F189" s="29">
        <v>149.18</v>
      </c>
      <c r="G189" s="13">
        <f>SUM(C189:F189)</f>
        <v>554.888411</v>
      </c>
    </row>
    <row r="190" spans="1:8" ht="15">
      <c r="A190" s="4"/>
      <c r="B190" s="56"/>
      <c r="C190" s="56"/>
      <c r="D190" s="56"/>
      <c r="E190" s="56"/>
      <c r="F190" s="56"/>
      <c r="G190" s="56"/>
      <c r="H190" s="56"/>
    </row>
    <row r="191" spans="2:7" ht="15">
      <c r="B191" s="55" t="s">
        <v>73</v>
      </c>
      <c r="C191" s="55"/>
      <c r="D191" s="55"/>
      <c r="E191" s="55"/>
      <c r="F191" s="55"/>
      <c r="G191" s="55"/>
    </row>
    <row r="192" spans="2:7" ht="15">
      <c r="B192" s="22" t="s">
        <v>95</v>
      </c>
      <c r="C192" s="38">
        <v>7987</v>
      </c>
      <c r="D192" s="38">
        <v>125600.22786305171</v>
      </c>
      <c r="E192" s="38">
        <v>3810</v>
      </c>
      <c r="F192" s="38">
        <f>+F188+F184+F163+F159</f>
        <v>39969</v>
      </c>
      <c r="G192" s="38">
        <f>SUM(C192:F192)</f>
        <v>177366.2278630517</v>
      </c>
    </row>
    <row r="193" spans="2:7" ht="15">
      <c r="B193" s="22" t="s">
        <v>96</v>
      </c>
      <c r="C193" s="26">
        <v>186.89455999999998</v>
      </c>
      <c r="D193" s="26">
        <v>787.519534</v>
      </c>
      <c r="E193" s="26">
        <v>48.741476</v>
      </c>
      <c r="F193" s="26">
        <f>+F189+F185+F164+F160</f>
        <v>322.521804</v>
      </c>
      <c r="G193" s="26">
        <f>SUM(C193:F193)</f>
        <v>1345.6773739999999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109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">
      <selection activeCell="B125" sqref="B125:G125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107</v>
      </c>
      <c r="B1" s="1"/>
      <c r="C1" s="1"/>
      <c r="D1" s="1"/>
      <c r="E1" s="1"/>
      <c r="F1" s="1"/>
    </row>
    <row r="2" spans="2:7" ht="21">
      <c r="B2" s="1"/>
      <c r="C2" s="79" t="s">
        <v>4</v>
      </c>
      <c r="D2" s="80"/>
      <c r="E2" s="80"/>
      <c r="F2" s="80"/>
      <c r="G2" s="81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19" t="s">
        <v>97</v>
      </c>
    </row>
    <row r="4" spans="2:7" ht="21">
      <c r="B4" s="64" t="s">
        <v>80</v>
      </c>
      <c r="C4" s="65"/>
      <c r="D4" s="65"/>
      <c r="E4" s="65"/>
      <c r="F4" s="65"/>
      <c r="G4" s="66"/>
    </row>
    <row r="5" spans="2:7" ht="15">
      <c r="B5" s="60" t="s">
        <v>11</v>
      </c>
      <c r="C5" s="61"/>
      <c r="D5" s="61"/>
      <c r="E5" s="61"/>
      <c r="F5" s="61"/>
      <c r="G5" s="62"/>
    </row>
    <row r="6" spans="2:7" ht="15">
      <c r="B6" s="6"/>
      <c r="C6" s="16">
        <v>56019</v>
      </c>
      <c r="D6" s="16">
        <v>9480</v>
      </c>
      <c r="E6" s="16">
        <v>11729</v>
      </c>
      <c r="F6" s="16">
        <v>7962</v>
      </c>
      <c r="G6" s="16">
        <f>+F6+E6+D6+C6</f>
        <v>85190</v>
      </c>
    </row>
    <row r="7" spans="2:7" ht="15">
      <c r="B7" s="39"/>
      <c r="C7" s="16">
        <v>313</v>
      </c>
      <c r="D7" s="16">
        <v>233</v>
      </c>
      <c r="E7" s="16">
        <v>11</v>
      </c>
      <c r="F7" s="16">
        <v>0</v>
      </c>
      <c r="G7" s="16">
        <f>+F7+E7+D7+C7</f>
        <v>557</v>
      </c>
    </row>
    <row r="8" spans="2:7" ht="15">
      <c r="B8" s="22"/>
      <c r="C8" s="31">
        <v>56332</v>
      </c>
      <c r="D8" s="31">
        <v>9713</v>
      </c>
      <c r="E8" s="31">
        <v>11740</v>
      </c>
      <c r="F8" s="31">
        <v>7962</v>
      </c>
      <c r="G8" s="31">
        <f>+F8+E8+D8+C8</f>
        <v>85747</v>
      </c>
    </row>
    <row r="9" spans="2:7" ht="15">
      <c r="B9" s="56"/>
      <c r="C9" s="56"/>
      <c r="D9" s="56"/>
      <c r="E9" s="56"/>
      <c r="F9" s="56"/>
      <c r="G9" s="56"/>
    </row>
    <row r="10" spans="2:7" ht="15">
      <c r="B10" s="60" t="s">
        <v>12</v>
      </c>
      <c r="C10" s="61"/>
      <c r="D10" s="61"/>
      <c r="E10" s="61"/>
      <c r="F10" s="61"/>
      <c r="G10" s="62"/>
    </row>
    <row r="11" spans="2:7" ht="15">
      <c r="B11" s="57" t="s">
        <v>33</v>
      </c>
      <c r="C11" s="58"/>
      <c r="D11" s="58"/>
      <c r="E11" s="58"/>
      <c r="F11" s="58"/>
      <c r="G11" s="59"/>
    </row>
    <row r="12" spans="2:7" ht="15">
      <c r="B12" s="20" t="s">
        <v>10</v>
      </c>
      <c r="C12" s="16">
        <v>978533</v>
      </c>
      <c r="D12" s="16">
        <v>543012</v>
      </c>
      <c r="E12" s="21">
        <v>62509</v>
      </c>
      <c r="F12" s="21">
        <v>136144</v>
      </c>
      <c r="G12" s="21">
        <f>SUM(C12:F12)</f>
        <v>1720198</v>
      </c>
    </row>
    <row r="13" spans="2:7" ht="15">
      <c r="B13" s="20" t="s">
        <v>9</v>
      </c>
      <c r="C13" s="16">
        <v>2259415</v>
      </c>
      <c r="D13" s="16">
        <v>158364</v>
      </c>
      <c r="E13" s="21">
        <v>251016</v>
      </c>
      <c r="F13" s="21">
        <v>30810</v>
      </c>
      <c r="G13" s="21">
        <f>SUM(C13:F13)</f>
        <v>2699605</v>
      </c>
    </row>
    <row r="14" spans="2:7" ht="15">
      <c r="B14" s="22" t="s">
        <v>8</v>
      </c>
      <c r="C14" s="23">
        <v>3237948</v>
      </c>
      <c r="D14" s="23">
        <v>980541</v>
      </c>
      <c r="E14" s="23">
        <v>313525</v>
      </c>
      <c r="F14" s="23">
        <v>166954</v>
      </c>
      <c r="G14" s="23">
        <f>SUM(C14:F14)</f>
        <v>4698968</v>
      </c>
    </row>
    <row r="15" spans="2:7" ht="15">
      <c r="B15" s="22" t="s">
        <v>90</v>
      </c>
      <c r="C15" s="23">
        <v>377152</v>
      </c>
      <c r="D15" s="23">
        <v>128741</v>
      </c>
      <c r="E15" s="23">
        <v>2656</v>
      </c>
      <c r="F15" s="23">
        <v>0</v>
      </c>
      <c r="G15" s="23">
        <f>SUM(C15:F15)</f>
        <v>508549</v>
      </c>
    </row>
    <row r="16" spans="2:7" ht="15">
      <c r="B16" s="22" t="s">
        <v>34</v>
      </c>
      <c r="C16" s="23">
        <v>3615100</v>
      </c>
      <c r="D16" s="23">
        <v>1109282</v>
      </c>
      <c r="E16" s="23">
        <v>316181</v>
      </c>
      <c r="F16" s="23">
        <v>166954</v>
      </c>
      <c r="G16" s="23">
        <f>SUM(C16:F16)</f>
        <v>5207517</v>
      </c>
    </row>
    <row r="17" spans="2:7" ht="15">
      <c r="B17" s="56"/>
      <c r="C17" s="56"/>
      <c r="D17" s="56"/>
      <c r="E17" s="56"/>
      <c r="F17" s="56"/>
      <c r="G17" s="56"/>
    </row>
    <row r="18" spans="2:7" ht="15">
      <c r="B18" s="57" t="s">
        <v>87</v>
      </c>
      <c r="C18" s="58"/>
      <c r="D18" s="58"/>
      <c r="E18" s="58"/>
      <c r="F18" s="58"/>
      <c r="G18" s="59"/>
    </row>
    <row r="19" spans="2:7" ht="15">
      <c r="B19" s="18" t="s">
        <v>35</v>
      </c>
      <c r="C19" s="37">
        <v>4879</v>
      </c>
      <c r="D19" s="37">
        <v>2602</v>
      </c>
      <c r="E19" s="29">
        <v>0</v>
      </c>
      <c r="F19" s="29">
        <v>0</v>
      </c>
      <c r="G19" s="29">
        <f>SUM(C19:F19)</f>
        <v>7481</v>
      </c>
    </row>
    <row r="20" spans="2:7" ht="15">
      <c r="B20" s="78"/>
      <c r="C20" s="78"/>
      <c r="D20" s="78"/>
      <c r="E20" s="78"/>
      <c r="F20" s="78"/>
      <c r="G20" s="78"/>
    </row>
    <row r="21" spans="2:7" ht="15">
      <c r="B21" s="22" t="s">
        <v>36</v>
      </c>
      <c r="C21" s="23">
        <v>3619979</v>
      </c>
      <c r="D21" s="23">
        <v>1111884</v>
      </c>
      <c r="E21" s="23">
        <v>316181</v>
      </c>
      <c r="F21" s="23">
        <v>166954</v>
      </c>
      <c r="G21" s="23">
        <f>SUM(C21:F21)</f>
        <v>5214998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98</v>
      </c>
      <c r="C23" s="11"/>
      <c r="D23" s="11"/>
      <c r="E23" s="11"/>
      <c r="F23" s="11"/>
      <c r="G23" s="12"/>
    </row>
    <row r="24" spans="2:7" ht="15">
      <c r="B24" s="22" t="s">
        <v>99</v>
      </c>
      <c r="C24" s="23">
        <v>441587</v>
      </c>
      <c r="D24" s="23">
        <v>257494</v>
      </c>
      <c r="E24" s="23">
        <v>128213</v>
      </c>
      <c r="F24" s="23">
        <v>22545</v>
      </c>
      <c r="G24" s="23">
        <f>SUM(C24:F24)</f>
        <v>849839</v>
      </c>
    </row>
    <row r="25" spans="2:6" ht="15">
      <c r="B25" s="1"/>
      <c r="C25" s="1"/>
      <c r="D25" s="1"/>
      <c r="E25" s="1"/>
      <c r="F25" s="1"/>
    </row>
    <row r="26" spans="2:7" ht="15">
      <c r="B26" s="28" t="s">
        <v>100</v>
      </c>
      <c r="C26" s="11"/>
      <c r="D26" s="11"/>
      <c r="E26" s="11"/>
      <c r="F26" s="11"/>
      <c r="G26" s="12"/>
    </row>
    <row r="27" spans="2:7" ht="15">
      <c r="B27" s="22" t="s">
        <v>101</v>
      </c>
      <c r="C27" s="23">
        <v>4061566</v>
      </c>
      <c r="D27" s="23">
        <v>1369378</v>
      </c>
      <c r="E27" s="23">
        <v>444394</v>
      </c>
      <c r="F27" s="23">
        <v>189499</v>
      </c>
      <c r="G27" s="23">
        <f>SUM(C27:F27)</f>
        <v>6064837</v>
      </c>
    </row>
    <row r="28" spans="2:8" ht="15">
      <c r="B28" s="56"/>
      <c r="C28" s="56"/>
      <c r="D28" s="56"/>
      <c r="E28" s="56"/>
      <c r="F28" s="56"/>
      <c r="G28" s="56"/>
      <c r="H28" s="56"/>
    </row>
    <row r="29" spans="2:7" ht="15">
      <c r="B29" s="60" t="s">
        <v>13</v>
      </c>
      <c r="C29" s="61"/>
      <c r="D29" s="61"/>
      <c r="E29" s="61"/>
      <c r="F29" s="61"/>
      <c r="G29" s="62"/>
    </row>
    <row r="30" spans="2:7" ht="15">
      <c r="B30" s="39" t="s">
        <v>14</v>
      </c>
      <c r="C30" s="40">
        <v>1478624</v>
      </c>
      <c r="D30" s="40">
        <v>257052</v>
      </c>
      <c r="E30" s="37">
        <v>129231</v>
      </c>
      <c r="F30" s="40">
        <v>19246</v>
      </c>
      <c r="G30" s="40">
        <f>SUM(C30:F30)</f>
        <v>1884153</v>
      </c>
    </row>
    <row r="31" spans="2:8" ht="15">
      <c r="B31" s="56"/>
      <c r="C31" s="56"/>
      <c r="D31" s="56"/>
      <c r="E31" s="56"/>
      <c r="F31" s="56"/>
      <c r="G31" s="56"/>
      <c r="H31" s="56"/>
    </row>
    <row r="32" spans="2:7" ht="15">
      <c r="B32" s="60" t="s">
        <v>84</v>
      </c>
      <c r="C32" s="61"/>
      <c r="D32" s="61"/>
      <c r="E32" s="61"/>
      <c r="F32" s="61"/>
      <c r="G32" s="62"/>
    </row>
    <row r="33" spans="2:7" ht="15">
      <c r="B33" s="39" t="s">
        <v>102</v>
      </c>
      <c r="C33" s="40">
        <v>2228705950565</v>
      </c>
      <c r="D33" s="40">
        <v>469412228601</v>
      </c>
      <c r="E33" s="40">
        <v>208843453372</v>
      </c>
      <c r="F33" s="40">
        <v>68718463414</v>
      </c>
      <c r="G33" s="40">
        <f>SUM(C33:F33)</f>
        <v>2975680095952</v>
      </c>
    </row>
    <row r="34" spans="2:7" ht="15">
      <c r="B34" s="39" t="s">
        <v>103</v>
      </c>
      <c r="C34" s="40">
        <v>113795463717</v>
      </c>
      <c r="D34" s="40">
        <f>213157*D24</f>
        <v>54886648558</v>
      </c>
      <c r="E34" s="40">
        <v>21027703200</v>
      </c>
      <c r="F34" s="40">
        <v>2901144900</v>
      </c>
      <c r="G34" s="40">
        <f>SUM(C34:F34)</f>
        <v>192610960375</v>
      </c>
    </row>
    <row r="35" spans="2:7" ht="15">
      <c r="B35" s="22" t="s">
        <v>104</v>
      </c>
      <c r="C35" s="23">
        <v>2342501414282</v>
      </c>
      <c r="D35" s="23">
        <v>469412441758</v>
      </c>
      <c r="E35" s="23">
        <v>229871156572</v>
      </c>
      <c r="F35" s="23">
        <v>71619608314</v>
      </c>
      <c r="G35" s="23">
        <f>SUM(C35:F35)</f>
        <v>3113404620926</v>
      </c>
    </row>
    <row r="36" spans="2:8" ht="15">
      <c r="B36" s="56"/>
      <c r="C36" s="56"/>
      <c r="D36" s="56"/>
      <c r="E36" s="56"/>
      <c r="F36" s="56"/>
      <c r="G36" s="56"/>
      <c r="H36" s="56"/>
    </row>
    <row r="37" spans="2:7" ht="21">
      <c r="B37" s="64" t="s">
        <v>81</v>
      </c>
      <c r="C37" s="65"/>
      <c r="D37" s="65"/>
      <c r="E37" s="65"/>
      <c r="F37" s="65"/>
      <c r="G37" s="66"/>
    </row>
    <row r="38" spans="2:7" ht="15">
      <c r="B38" s="60" t="s">
        <v>15</v>
      </c>
      <c r="C38" s="61"/>
      <c r="D38" s="61"/>
      <c r="E38" s="61"/>
      <c r="F38" s="61"/>
      <c r="G38" s="62"/>
    </row>
    <row r="39" spans="2:9" ht="15">
      <c r="B39" s="39" t="s">
        <v>16</v>
      </c>
      <c r="C39" s="37">
        <v>352376</v>
      </c>
      <c r="D39" s="37">
        <v>160458</v>
      </c>
      <c r="E39" s="37">
        <v>82148</v>
      </c>
      <c r="F39" s="37">
        <v>19029</v>
      </c>
      <c r="G39" s="37">
        <f>SUM(C39:F39)</f>
        <v>614011</v>
      </c>
      <c r="H39" s="9"/>
      <c r="I39" s="9"/>
    </row>
    <row r="40" spans="2:9" ht="15">
      <c r="B40" s="39" t="s">
        <v>17</v>
      </c>
      <c r="C40" s="13">
        <v>1809.462494</v>
      </c>
      <c r="D40" s="13">
        <v>753.990657</v>
      </c>
      <c r="E40" s="37">
        <v>433</v>
      </c>
      <c r="F40" s="37">
        <v>112.351316</v>
      </c>
      <c r="G40" s="13">
        <f>SUM(C40:F40)</f>
        <v>3108.804467</v>
      </c>
      <c r="H40" s="9"/>
      <c r="I40" s="9"/>
    </row>
    <row r="41" spans="1:9" ht="15">
      <c r="A41" s="4"/>
      <c r="B41" s="56"/>
      <c r="C41" s="56"/>
      <c r="D41" s="56"/>
      <c r="E41" s="56"/>
      <c r="F41" s="56"/>
      <c r="G41" s="56"/>
      <c r="H41" s="56"/>
      <c r="I41" s="9"/>
    </row>
    <row r="42" spans="2:9" ht="15">
      <c r="B42" s="55" t="s">
        <v>18</v>
      </c>
      <c r="C42" s="55"/>
      <c r="D42" s="55"/>
      <c r="E42" s="55"/>
      <c r="F42" s="55"/>
      <c r="G42" s="55"/>
      <c r="I42" s="9"/>
    </row>
    <row r="43" spans="2:9" ht="15">
      <c r="B43" s="39" t="s">
        <v>19</v>
      </c>
      <c r="C43" s="37">
        <v>93</v>
      </c>
      <c r="D43" s="37">
        <v>40</v>
      </c>
      <c r="E43" s="37">
        <v>27</v>
      </c>
      <c r="F43" s="37">
        <v>2</v>
      </c>
      <c r="G43" s="37">
        <f>SUM(C43:F43)</f>
        <v>162</v>
      </c>
      <c r="H43" s="9"/>
      <c r="I43" s="9"/>
    </row>
    <row r="44" spans="2:9" ht="15">
      <c r="B44" s="39" t="s">
        <v>20</v>
      </c>
      <c r="C44" s="13">
        <v>1.006793</v>
      </c>
      <c r="D44" s="13">
        <v>0.590666</v>
      </c>
      <c r="E44" s="13">
        <v>0.3</v>
      </c>
      <c r="F44" s="13">
        <v>0.072601</v>
      </c>
      <c r="G44" s="13">
        <f>SUM(C44:F44)</f>
        <v>1.9700600000000001</v>
      </c>
      <c r="H44" s="9"/>
      <c r="I44" s="9"/>
    </row>
    <row r="45" spans="1:9" ht="15">
      <c r="A45" s="4"/>
      <c r="B45" s="56"/>
      <c r="C45" s="56"/>
      <c r="D45" s="56"/>
      <c r="E45" s="56"/>
      <c r="F45" s="56"/>
      <c r="G45" s="56"/>
      <c r="H45" s="56"/>
      <c r="I45" s="9"/>
    </row>
    <row r="46" spans="2:9" ht="15">
      <c r="B46" s="55" t="s">
        <v>21</v>
      </c>
      <c r="C46" s="55"/>
      <c r="D46" s="55"/>
      <c r="E46" s="55"/>
      <c r="F46" s="55"/>
      <c r="G46" s="55"/>
      <c r="I46" s="9"/>
    </row>
    <row r="47" spans="2:9" ht="15">
      <c r="B47" s="39" t="s">
        <v>22</v>
      </c>
      <c r="C47" s="40">
        <v>90330</v>
      </c>
      <c r="D47" s="40">
        <v>51187</v>
      </c>
      <c r="E47" s="40">
        <v>10523</v>
      </c>
      <c r="F47" s="40">
        <v>9904</v>
      </c>
      <c r="G47" s="40">
        <f>SUM(C47:F47)</f>
        <v>161944</v>
      </c>
      <c r="H47" s="9"/>
      <c r="I47" s="9"/>
    </row>
    <row r="48" spans="2:9" ht="15">
      <c r="B48" s="39" t="s">
        <v>23</v>
      </c>
      <c r="C48" s="13">
        <v>38483.819922</v>
      </c>
      <c r="D48" s="13">
        <v>11769.36536</v>
      </c>
      <c r="E48" s="13">
        <v>4433.737</v>
      </c>
      <c r="F48" s="13">
        <v>1398.47</v>
      </c>
      <c r="G48" s="13">
        <f>SUM(C48:F48)</f>
        <v>56085.39228200001</v>
      </c>
      <c r="H48" s="9"/>
      <c r="I48" s="9"/>
    </row>
    <row r="49" spans="1:8" ht="15">
      <c r="A49" s="4"/>
      <c r="B49" s="56"/>
      <c r="C49" s="56"/>
      <c r="D49" s="56"/>
      <c r="E49" s="56"/>
      <c r="F49" s="56"/>
      <c r="G49" s="56"/>
      <c r="H49" s="56"/>
    </row>
    <row r="50" spans="2:7" ht="21">
      <c r="B50" s="64" t="s">
        <v>82</v>
      </c>
      <c r="C50" s="65"/>
      <c r="D50" s="65"/>
      <c r="E50" s="65"/>
      <c r="F50" s="65"/>
      <c r="G50" s="66"/>
    </row>
    <row r="51" spans="1:8" ht="15">
      <c r="A51" s="4"/>
      <c r="B51" s="77"/>
      <c r="C51" s="77"/>
      <c r="D51" s="77"/>
      <c r="E51" s="77"/>
      <c r="F51" s="77"/>
      <c r="G51" s="77"/>
      <c r="H51" s="77"/>
    </row>
    <row r="52" spans="2:7" ht="15">
      <c r="B52" s="55" t="s">
        <v>92</v>
      </c>
      <c r="C52" s="55"/>
      <c r="D52" s="55"/>
      <c r="E52" s="55"/>
      <c r="F52" s="55"/>
      <c r="G52" s="55"/>
    </row>
    <row r="53" spans="2:7" ht="15">
      <c r="B53" s="70" t="s">
        <v>24</v>
      </c>
      <c r="C53" s="70"/>
      <c r="D53" s="70"/>
      <c r="E53" s="70"/>
      <c r="F53" s="70"/>
      <c r="G53" s="70"/>
    </row>
    <row r="54" spans="2:7" ht="15">
      <c r="B54" s="39" t="s">
        <v>25</v>
      </c>
      <c r="C54" s="46">
        <v>132755</v>
      </c>
      <c r="D54" s="40">
        <v>8000</v>
      </c>
      <c r="E54" s="40">
        <v>2680</v>
      </c>
      <c r="F54" s="40">
        <v>1143</v>
      </c>
      <c r="G54" s="40">
        <f aca="true" t="shared" si="0" ref="G54:G70">SUM(C54:F54)</f>
        <v>144578</v>
      </c>
    </row>
    <row r="55" spans="2:7" ht="15">
      <c r="B55" s="39" t="s">
        <v>26</v>
      </c>
      <c r="C55" s="46">
        <v>59520.711445</v>
      </c>
      <c r="D55" s="40">
        <v>13697.19331400002</v>
      </c>
      <c r="E55" s="40">
        <v>3581</v>
      </c>
      <c r="F55" s="40">
        <v>1180</v>
      </c>
      <c r="G55" s="40">
        <f t="shared" si="0"/>
        <v>77978.90475900003</v>
      </c>
    </row>
    <row r="56" spans="2:7" ht="15">
      <c r="B56" s="39" t="s">
        <v>27</v>
      </c>
      <c r="C56" s="45">
        <v>10.1899288162404</v>
      </c>
      <c r="D56" s="40">
        <v>40.53461529746736</v>
      </c>
      <c r="E56" s="40">
        <v>26</v>
      </c>
      <c r="F56" s="40">
        <v>20</v>
      </c>
      <c r="G56" s="40">
        <f>AVERAGE(C56:F56)</f>
        <v>24.18113602842694</v>
      </c>
    </row>
    <row r="57" spans="2:7" ht="15">
      <c r="B57" s="39" t="s">
        <v>28</v>
      </c>
      <c r="C57" s="44">
        <v>737610</v>
      </c>
      <c r="D57" s="40">
        <v>199567.52059322977</v>
      </c>
      <c r="E57" s="40">
        <v>73708</v>
      </c>
      <c r="F57" s="40">
        <v>25002</v>
      </c>
      <c r="G57" s="40">
        <f t="shared" si="0"/>
        <v>1035887.5205932298</v>
      </c>
    </row>
    <row r="58" spans="2:7" ht="15">
      <c r="B58" s="39" t="s">
        <v>108</v>
      </c>
      <c r="C58" s="48">
        <v>1177315.850707</v>
      </c>
      <c r="D58" s="13">
        <v>303446.7215819013</v>
      </c>
      <c r="E58" s="40">
        <v>86758</v>
      </c>
      <c r="F58" s="40">
        <v>28981</v>
      </c>
      <c r="G58" s="13">
        <f t="shared" si="0"/>
        <v>1596501.572288901</v>
      </c>
    </row>
    <row r="59" spans="2:7" ht="15">
      <c r="B59" s="63" t="s">
        <v>29</v>
      </c>
      <c r="C59" s="63"/>
      <c r="D59" s="63"/>
      <c r="E59" s="63"/>
      <c r="F59" s="63"/>
      <c r="G59" s="63"/>
    </row>
    <row r="60" spans="2:7" ht="15">
      <c r="B60" s="39" t="s">
        <v>25</v>
      </c>
      <c r="C60" s="24">
        <v>0</v>
      </c>
      <c r="D60" s="18">
        <v>0</v>
      </c>
      <c r="E60" s="24">
        <v>0</v>
      </c>
      <c r="F60" s="24">
        <v>0</v>
      </c>
      <c r="G60" s="40">
        <f t="shared" si="0"/>
        <v>0</v>
      </c>
    </row>
    <row r="61" spans="2:7" ht="15">
      <c r="B61" s="39" t="s">
        <v>26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2:7" ht="15">
      <c r="B62" s="39" t="s">
        <v>27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2:7" ht="15">
      <c r="B63" s="39" t="s">
        <v>28</v>
      </c>
      <c r="C63" s="24">
        <v>0</v>
      </c>
      <c r="D63" s="18">
        <v>1</v>
      </c>
      <c r="E63" s="24">
        <v>0</v>
      </c>
      <c r="F63" s="24">
        <v>0</v>
      </c>
      <c r="G63" s="40">
        <f t="shared" si="0"/>
        <v>1</v>
      </c>
    </row>
    <row r="64" spans="2:7" ht="15">
      <c r="B64" s="39" t="s">
        <v>108</v>
      </c>
      <c r="C64" s="24">
        <v>0</v>
      </c>
      <c r="D64" s="13">
        <v>2.078516</v>
      </c>
      <c r="E64" s="24">
        <v>0</v>
      </c>
      <c r="F64" s="24">
        <v>0</v>
      </c>
      <c r="G64" s="14">
        <f t="shared" si="0"/>
        <v>2.078516</v>
      </c>
    </row>
    <row r="65" spans="2:7" ht="15">
      <c r="B65" s="70" t="s">
        <v>31</v>
      </c>
      <c r="C65" s="70"/>
      <c r="D65" s="70"/>
      <c r="E65" s="70"/>
      <c r="F65" s="70"/>
      <c r="G65" s="70"/>
    </row>
    <row r="66" spans="2:7" ht="15">
      <c r="B66" s="39" t="s">
        <v>25</v>
      </c>
      <c r="C66" s="49">
        <v>7374</v>
      </c>
      <c r="D66" s="37">
        <v>3650</v>
      </c>
      <c r="E66" s="37">
        <v>2653</v>
      </c>
      <c r="F66" s="37">
        <v>63</v>
      </c>
      <c r="G66" s="37">
        <f t="shared" si="0"/>
        <v>13740</v>
      </c>
    </row>
    <row r="67" spans="2:7" ht="15">
      <c r="B67" s="39" t="s">
        <v>26</v>
      </c>
      <c r="C67" s="49">
        <v>3585.178459</v>
      </c>
      <c r="D67" s="37">
        <v>3584.9755110000006</v>
      </c>
      <c r="E67" s="37">
        <v>2204</v>
      </c>
      <c r="F67" s="37">
        <v>28.908913</v>
      </c>
      <c r="G67" s="37">
        <f t="shared" si="0"/>
        <v>9403.062883</v>
      </c>
    </row>
    <row r="68" spans="2:7" ht="15">
      <c r="B68" s="39" t="s">
        <v>27</v>
      </c>
      <c r="C68" s="49">
        <v>29.9845402766477</v>
      </c>
      <c r="D68" s="37">
        <v>51.08867526446977</v>
      </c>
      <c r="E68" s="37">
        <v>43</v>
      </c>
      <c r="F68" s="37">
        <v>53</v>
      </c>
      <c r="G68" s="37">
        <f>AVERAGE(C68:F68)</f>
        <v>44.268303885279366</v>
      </c>
    </row>
    <row r="69" spans="2:7" ht="15">
      <c r="B69" s="39" t="s">
        <v>28</v>
      </c>
      <c r="C69" s="47">
        <v>135054</v>
      </c>
      <c r="D69" s="37">
        <v>134945.47940677023</v>
      </c>
      <c r="E69" s="37">
        <v>50671</v>
      </c>
      <c r="F69" s="37">
        <v>7541</v>
      </c>
      <c r="G69" s="37">
        <f t="shared" si="0"/>
        <v>328211.4794067702</v>
      </c>
    </row>
    <row r="70" spans="2:7" ht="15">
      <c r="B70" s="39" t="s">
        <v>108</v>
      </c>
      <c r="C70" s="48">
        <v>95184.840751</v>
      </c>
      <c r="D70" s="14">
        <v>96050.7191310987</v>
      </c>
      <c r="E70" s="37">
        <v>31293</v>
      </c>
      <c r="F70" s="37">
        <v>1697</v>
      </c>
      <c r="G70" s="14">
        <f t="shared" si="0"/>
        <v>224225.5598820987</v>
      </c>
    </row>
    <row r="71" spans="2:7" ht="15">
      <c r="B71" s="74" t="s">
        <v>32</v>
      </c>
      <c r="C71" s="75"/>
      <c r="D71" s="75"/>
      <c r="E71" s="75"/>
      <c r="F71" s="75"/>
      <c r="G71" s="76"/>
    </row>
    <row r="72" spans="2:7" ht="15">
      <c r="B72" s="22" t="s">
        <v>25</v>
      </c>
      <c r="C72" s="50">
        <v>140129</v>
      </c>
      <c r="D72" s="23">
        <v>11650</v>
      </c>
      <c r="E72" s="23">
        <v>5333</v>
      </c>
      <c r="F72" s="23">
        <v>1206</v>
      </c>
      <c r="G72" s="23">
        <f>SUM(C72:F72)</f>
        <v>158318</v>
      </c>
    </row>
    <row r="73" spans="2:7" ht="15">
      <c r="B73" s="22" t="s">
        <v>26</v>
      </c>
      <c r="C73" s="50">
        <v>63105.889904</v>
      </c>
      <c r="D73" s="23">
        <v>17282.168825000022</v>
      </c>
      <c r="E73" s="23">
        <v>5785</v>
      </c>
      <c r="F73" s="23">
        <v>1208.908913</v>
      </c>
      <c r="G73" s="26">
        <f>SUM(C73:F73)</f>
        <v>87381.96764200003</v>
      </c>
    </row>
    <row r="74" spans="2:7" ht="15">
      <c r="B74" s="22" t="s">
        <v>27</v>
      </c>
      <c r="C74" s="50">
        <v>20.08723454644405</v>
      </c>
      <c r="D74" s="23">
        <v>30.54109685397904</v>
      </c>
      <c r="E74" s="23">
        <v>34</v>
      </c>
      <c r="F74" s="23">
        <v>22</v>
      </c>
      <c r="G74" s="23">
        <f>AVERAGE(C74:F74)</f>
        <v>26.657082850105773</v>
      </c>
    </row>
    <row r="75" spans="2:7" ht="15">
      <c r="B75" s="22" t="s">
        <v>28</v>
      </c>
      <c r="C75" s="50">
        <v>872664</v>
      </c>
      <c r="D75" s="23">
        <v>334514</v>
      </c>
      <c r="E75" s="23">
        <v>124379</v>
      </c>
      <c r="F75" s="23">
        <v>32543</v>
      </c>
      <c r="G75" s="23">
        <f>SUM(C75:F75)</f>
        <v>1364100</v>
      </c>
    </row>
    <row r="76" spans="2:7" ht="15">
      <c r="B76" s="22" t="s">
        <v>108</v>
      </c>
      <c r="C76" s="26">
        <v>1272500.6914579999</v>
      </c>
      <c r="D76" s="26">
        <v>399499.51922899997</v>
      </c>
      <c r="E76" s="23">
        <v>118051</v>
      </c>
      <c r="F76" s="23">
        <v>30678</v>
      </c>
      <c r="G76" s="26">
        <f>SUM(C76:F76)</f>
        <v>1820729.2106869998</v>
      </c>
    </row>
    <row r="77" spans="1:8" ht="15">
      <c r="A77" s="4"/>
      <c r="B77" s="56"/>
      <c r="C77" s="56"/>
      <c r="D77" s="56"/>
      <c r="E77" s="56"/>
      <c r="F77" s="56"/>
      <c r="G77" s="56"/>
      <c r="H77" s="56"/>
    </row>
    <row r="78" spans="2:7" ht="15">
      <c r="B78" s="60" t="s">
        <v>30</v>
      </c>
      <c r="C78" s="61"/>
      <c r="D78" s="61"/>
      <c r="E78" s="61"/>
      <c r="F78" s="61"/>
      <c r="G78" s="62"/>
    </row>
    <row r="79" spans="2:7" ht="15">
      <c r="B79" s="71" t="s">
        <v>24</v>
      </c>
      <c r="C79" s="72"/>
      <c r="D79" s="72"/>
      <c r="E79" s="72"/>
      <c r="F79" s="72"/>
      <c r="G79" s="73"/>
    </row>
    <row r="80" spans="2:7" ht="15">
      <c r="B80" s="39" t="s">
        <v>25</v>
      </c>
      <c r="C80" s="24">
        <v>9</v>
      </c>
      <c r="D80" s="24">
        <v>0</v>
      </c>
      <c r="E80" s="24">
        <v>0</v>
      </c>
      <c r="F80" s="24" t="s">
        <v>110</v>
      </c>
      <c r="G80" s="24">
        <f>SUM(C80:F80)</f>
        <v>9</v>
      </c>
    </row>
    <row r="81" spans="2:7" ht="15">
      <c r="B81" s="39" t="s">
        <v>26</v>
      </c>
      <c r="C81" s="30">
        <v>243.209949</v>
      </c>
      <c r="D81" s="30">
        <v>0</v>
      </c>
      <c r="E81" s="30">
        <v>0</v>
      </c>
      <c r="F81" s="30" t="s">
        <v>110</v>
      </c>
      <c r="G81" s="30">
        <f>SUM(C81:F81)</f>
        <v>243.209949</v>
      </c>
    </row>
    <row r="82" spans="2:7" ht="15">
      <c r="B82" s="39" t="s">
        <v>27</v>
      </c>
      <c r="C82" s="30">
        <v>288</v>
      </c>
      <c r="D82" s="30">
        <v>0</v>
      </c>
      <c r="E82" s="30">
        <v>0</v>
      </c>
      <c r="F82" s="30" t="s">
        <v>110</v>
      </c>
      <c r="G82" s="30">
        <f>AVERAGE(C82:F82)</f>
        <v>96</v>
      </c>
    </row>
    <row r="83" spans="2:7" ht="15">
      <c r="B83" s="39" t="s">
        <v>28</v>
      </c>
      <c r="C83" s="30">
        <v>1125</v>
      </c>
      <c r="D83" s="30">
        <v>146</v>
      </c>
      <c r="E83" s="30">
        <v>7</v>
      </c>
      <c r="F83" s="30">
        <v>1</v>
      </c>
      <c r="G83" s="30">
        <f>SUM(C83:F83)</f>
        <v>1279</v>
      </c>
    </row>
    <row r="84" spans="2:7" ht="15">
      <c r="B84" s="39" t="s">
        <v>108</v>
      </c>
      <c r="C84" s="13">
        <v>22379.233355</v>
      </c>
      <c r="D84" s="13">
        <v>1779.208709</v>
      </c>
      <c r="E84" s="30">
        <v>89</v>
      </c>
      <c r="F84" s="13">
        <v>15.115333242441459</v>
      </c>
      <c r="G84" s="13">
        <f>SUM(C84:F84)</f>
        <v>24262.55739724244</v>
      </c>
    </row>
    <row r="85" spans="2:7" ht="15">
      <c r="B85" s="71" t="s">
        <v>29</v>
      </c>
      <c r="C85" s="72"/>
      <c r="D85" s="72"/>
      <c r="E85" s="72"/>
      <c r="F85" s="72"/>
      <c r="G85" s="73"/>
    </row>
    <row r="86" spans="2:7" ht="15">
      <c r="B86" s="39" t="s">
        <v>25</v>
      </c>
      <c r="C86" s="24">
        <v>0</v>
      </c>
      <c r="D86" s="24">
        <v>0</v>
      </c>
      <c r="E86" s="24">
        <v>0</v>
      </c>
      <c r="F86" s="24" t="s">
        <v>110</v>
      </c>
      <c r="G86" s="37">
        <f>SUM(C86:F86)</f>
        <v>0</v>
      </c>
    </row>
    <row r="87" spans="2:7" ht="15">
      <c r="B87" s="39" t="s">
        <v>26</v>
      </c>
      <c r="C87" s="24">
        <v>0</v>
      </c>
      <c r="D87" s="24">
        <v>0</v>
      </c>
      <c r="E87" s="24">
        <v>0</v>
      </c>
      <c r="F87" s="24" t="s">
        <v>110</v>
      </c>
      <c r="G87" s="37">
        <f>SUM(C87:F87)</f>
        <v>0</v>
      </c>
    </row>
    <row r="88" spans="2:7" ht="15">
      <c r="B88" s="39" t="s">
        <v>27</v>
      </c>
      <c r="C88" s="24">
        <v>0</v>
      </c>
      <c r="D88" s="24">
        <v>0</v>
      </c>
      <c r="E88" s="24">
        <v>0</v>
      </c>
      <c r="F88" s="24" t="s">
        <v>110</v>
      </c>
      <c r="G88" s="37">
        <f>AVERAGE(C88:F88)</f>
        <v>0</v>
      </c>
    </row>
    <row r="89" spans="2:7" ht="15">
      <c r="B89" s="39" t="s">
        <v>28</v>
      </c>
      <c r="C89" s="24">
        <v>0</v>
      </c>
      <c r="D89" s="24">
        <v>0</v>
      </c>
      <c r="E89" s="24">
        <v>0</v>
      </c>
      <c r="F89" s="24" t="s">
        <v>110</v>
      </c>
      <c r="G89" s="37">
        <f>SUM(C89:F89)</f>
        <v>0</v>
      </c>
    </row>
    <row r="90" spans="2:7" ht="15">
      <c r="B90" s="39" t="s">
        <v>108</v>
      </c>
      <c r="C90" s="24">
        <v>0</v>
      </c>
      <c r="D90" s="24">
        <v>0</v>
      </c>
      <c r="E90" s="24">
        <v>0</v>
      </c>
      <c r="F90" s="24" t="s">
        <v>110</v>
      </c>
      <c r="G90" s="37">
        <f>SUM(C90:F90)</f>
        <v>0</v>
      </c>
    </row>
    <row r="91" spans="2:7" ht="15">
      <c r="B91" s="71" t="s">
        <v>31</v>
      </c>
      <c r="C91" s="72"/>
      <c r="D91" s="72"/>
      <c r="E91" s="72"/>
      <c r="F91" s="72"/>
      <c r="G91" s="73"/>
    </row>
    <row r="92" spans="2:7" ht="15">
      <c r="B92" s="39" t="s">
        <v>25</v>
      </c>
      <c r="C92" s="39">
        <v>0</v>
      </c>
      <c r="D92" s="24">
        <v>0</v>
      </c>
      <c r="E92" s="24">
        <v>0</v>
      </c>
      <c r="F92" s="24" t="s">
        <v>110</v>
      </c>
      <c r="G92" s="37">
        <f>SUM(C92:F92)</f>
        <v>0</v>
      </c>
    </row>
    <row r="93" spans="2:7" ht="15">
      <c r="B93" s="39" t="s">
        <v>26</v>
      </c>
      <c r="C93" s="36">
        <v>0</v>
      </c>
      <c r="D93" s="24">
        <v>0</v>
      </c>
      <c r="E93" s="24">
        <v>0</v>
      </c>
      <c r="F93" s="24" t="s">
        <v>110</v>
      </c>
      <c r="G93" s="37">
        <f>SUM(C93:F93)</f>
        <v>0</v>
      </c>
    </row>
    <row r="94" spans="2:7" ht="15">
      <c r="B94" s="39" t="s">
        <v>27</v>
      </c>
      <c r="C94" s="42">
        <v>0</v>
      </c>
      <c r="D94" s="24">
        <v>0</v>
      </c>
      <c r="E94" s="24">
        <v>0</v>
      </c>
      <c r="F94" s="24" t="s">
        <v>110</v>
      </c>
      <c r="G94" s="37">
        <f>AVERAGE(C94:F94)</f>
        <v>0</v>
      </c>
    </row>
    <row r="95" spans="2:7" ht="15">
      <c r="B95" s="39" t="s">
        <v>28</v>
      </c>
      <c r="C95" s="42">
        <v>15</v>
      </c>
      <c r="D95" s="24">
        <v>0</v>
      </c>
      <c r="E95" s="24">
        <v>0</v>
      </c>
      <c r="F95" s="24" t="s">
        <v>110</v>
      </c>
      <c r="G95" s="37">
        <f>SUM(C95:F95)</f>
        <v>15</v>
      </c>
    </row>
    <row r="96" spans="2:7" ht="15">
      <c r="B96" s="39" t="s">
        <v>108</v>
      </c>
      <c r="C96" s="13">
        <v>212.819341</v>
      </c>
      <c r="D96" s="24">
        <v>0</v>
      </c>
      <c r="E96" s="24">
        <v>0</v>
      </c>
      <c r="F96" s="24" t="s">
        <v>110</v>
      </c>
      <c r="G96" s="13">
        <f>SUM(C96:F96)</f>
        <v>212.819341</v>
      </c>
    </row>
    <row r="97" spans="2:7" ht="15">
      <c r="B97" s="74" t="s">
        <v>91</v>
      </c>
      <c r="C97" s="75"/>
      <c r="D97" s="75"/>
      <c r="E97" s="75"/>
      <c r="F97" s="75"/>
      <c r="G97" s="76"/>
    </row>
    <row r="98" spans="2:7" ht="15">
      <c r="B98" s="22" t="s">
        <v>25</v>
      </c>
      <c r="C98" s="23">
        <v>9</v>
      </c>
      <c r="D98" s="22">
        <v>0</v>
      </c>
      <c r="E98" s="23">
        <v>0</v>
      </c>
      <c r="F98" s="25" t="s">
        <v>110</v>
      </c>
      <c r="G98" s="23">
        <f>SUM(C98:F98)</f>
        <v>9</v>
      </c>
    </row>
    <row r="99" spans="2:7" ht="15">
      <c r="B99" s="22" t="s">
        <v>26</v>
      </c>
      <c r="C99" s="23">
        <v>243.209949</v>
      </c>
      <c r="D99" s="22">
        <v>0</v>
      </c>
      <c r="E99" s="23">
        <v>0</v>
      </c>
      <c r="F99" s="25" t="s">
        <v>110</v>
      </c>
      <c r="G99" s="26">
        <f>SUM(C99:F99)</f>
        <v>243.209949</v>
      </c>
    </row>
    <row r="100" spans="2:7" ht="15">
      <c r="B100" s="22" t="s">
        <v>27</v>
      </c>
      <c r="C100" s="23">
        <v>288</v>
      </c>
      <c r="D100" s="22">
        <v>0</v>
      </c>
      <c r="E100" s="23">
        <v>0</v>
      </c>
      <c r="F100" s="25" t="s">
        <v>110</v>
      </c>
      <c r="G100" s="23">
        <f>AVERAGE(C100:F100)</f>
        <v>96</v>
      </c>
    </row>
    <row r="101" spans="2:7" ht="15">
      <c r="B101" s="22" t="s">
        <v>28</v>
      </c>
      <c r="C101" s="23">
        <v>1140</v>
      </c>
      <c r="D101" s="22">
        <v>146</v>
      </c>
      <c r="E101" s="22">
        <v>7</v>
      </c>
      <c r="F101" s="33">
        <v>1</v>
      </c>
      <c r="G101" s="23">
        <f>SUM(C101:F101)</f>
        <v>1294</v>
      </c>
    </row>
    <row r="102" spans="2:7" ht="15">
      <c r="B102" s="22" t="s">
        <v>108</v>
      </c>
      <c r="C102" s="26">
        <v>22592.052696</v>
      </c>
      <c r="D102" s="26">
        <v>1779.208709</v>
      </c>
      <c r="E102" s="22">
        <v>89</v>
      </c>
      <c r="F102" s="26">
        <v>15.115333242441459</v>
      </c>
      <c r="G102" s="26">
        <f>SUM(C102:F102)</f>
        <v>24475.376738242438</v>
      </c>
    </row>
    <row r="103" spans="1:8" ht="15">
      <c r="A103" s="4"/>
      <c r="B103" s="56"/>
      <c r="C103" s="56"/>
      <c r="D103" s="56"/>
      <c r="E103" s="56"/>
      <c r="F103" s="56"/>
      <c r="G103" s="56"/>
      <c r="H103" s="56"/>
    </row>
    <row r="104" spans="2:7" ht="15">
      <c r="B104" s="55" t="s">
        <v>41</v>
      </c>
      <c r="C104" s="55"/>
      <c r="D104" s="55"/>
      <c r="E104" s="55"/>
      <c r="F104" s="55"/>
      <c r="G104" s="55"/>
    </row>
    <row r="105" spans="2:7" ht="15">
      <c r="B105" s="70" t="s">
        <v>40</v>
      </c>
      <c r="C105" s="70"/>
      <c r="D105" s="70"/>
      <c r="E105" s="70"/>
      <c r="F105" s="70"/>
      <c r="G105" s="70"/>
    </row>
    <row r="106" spans="2:7" ht="15">
      <c r="B106" s="39" t="s">
        <v>37</v>
      </c>
      <c r="C106" s="14">
        <v>2.75</v>
      </c>
      <c r="D106" s="17">
        <v>2.7661240310077204</v>
      </c>
      <c r="E106" s="17">
        <v>2.79</v>
      </c>
      <c r="F106" s="17">
        <v>2.43</v>
      </c>
      <c r="G106" s="17">
        <f>AVERAGE(C106:F106)</f>
        <v>2.68403100775193</v>
      </c>
    </row>
    <row r="107" spans="2:7" ht="15">
      <c r="B107" s="39" t="s">
        <v>38</v>
      </c>
      <c r="C107" s="14">
        <v>2.76</v>
      </c>
      <c r="D107" s="17">
        <v>2.6351923076923147</v>
      </c>
      <c r="E107" s="39">
        <v>2.62</v>
      </c>
      <c r="F107" s="17">
        <v>2.43</v>
      </c>
      <c r="G107" s="17">
        <f>AVERAGE(C107:F107)</f>
        <v>2.6112980769230782</v>
      </c>
    </row>
    <row r="108" spans="2:7" ht="15">
      <c r="B108" s="39" t="s">
        <v>39</v>
      </c>
      <c r="C108" s="14">
        <v>2.78</v>
      </c>
      <c r="D108" s="17">
        <v>2.510075853350212</v>
      </c>
      <c r="E108" s="39">
        <v>2.4</v>
      </c>
      <c r="F108" s="17">
        <v>2.43</v>
      </c>
      <c r="G108" s="17">
        <f>AVERAGE(C108:F108)</f>
        <v>2.530018963337553</v>
      </c>
    </row>
    <row r="109" spans="2:7" ht="15">
      <c r="B109" s="70" t="s">
        <v>85</v>
      </c>
      <c r="C109" s="70"/>
      <c r="D109" s="70"/>
      <c r="E109" s="70"/>
      <c r="F109" s="70"/>
      <c r="G109" s="70"/>
    </row>
    <row r="110" spans="2:7" ht="15">
      <c r="B110" s="39" t="s">
        <v>37</v>
      </c>
      <c r="C110" s="14">
        <v>0.99</v>
      </c>
      <c r="D110" s="17">
        <v>1.8900000000000001</v>
      </c>
      <c r="E110" s="39">
        <v>0</v>
      </c>
      <c r="F110" s="17">
        <v>1.9</v>
      </c>
      <c r="G110" s="17">
        <f>AVERAGE(C110:F110)</f>
        <v>1.1949999999999998</v>
      </c>
    </row>
    <row r="111" spans="2:7" ht="15">
      <c r="B111" s="39" t="s">
        <v>38</v>
      </c>
      <c r="C111" s="14">
        <v>0.99</v>
      </c>
      <c r="D111" s="17">
        <v>1.8900000000000003</v>
      </c>
      <c r="E111" s="39">
        <v>1.86</v>
      </c>
      <c r="F111" s="17">
        <v>1.9</v>
      </c>
      <c r="G111" s="17">
        <f>AVERAGE(C111:F111)</f>
        <v>1.6600000000000001</v>
      </c>
    </row>
    <row r="112" spans="2:7" ht="15">
      <c r="B112" s="39" t="s">
        <v>39</v>
      </c>
      <c r="C112" s="14">
        <v>0.99</v>
      </c>
      <c r="D112" s="17">
        <v>1.8899999999999897</v>
      </c>
      <c r="E112" s="17">
        <v>1.81</v>
      </c>
      <c r="F112" s="17">
        <v>1.9</v>
      </c>
      <c r="G112" s="17">
        <f>AVERAGE(C112:F112)</f>
        <v>1.6474999999999973</v>
      </c>
    </row>
    <row r="113" spans="1:9" ht="15">
      <c r="A113" s="4"/>
      <c r="B113" s="56"/>
      <c r="C113" s="56"/>
      <c r="D113" s="56"/>
      <c r="E113" s="56"/>
      <c r="F113" s="56"/>
      <c r="G113" s="56"/>
      <c r="H113" s="56"/>
      <c r="I113" s="56"/>
    </row>
    <row r="114" spans="2:7" ht="15">
      <c r="B114" s="70" t="s">
        <v>42</v>
      </c>
      <c r="C114" s="70"/>
      <c r="D114" s="70"/>
      <c r="E114" s="70"/>
      <c r="F114" s="70"/>
      <c r="G114" s="70"/>
    </row>
    <row r="115" spans="2:7" ht="15">
      <c r="B115" s="39" t="s">
        <v>37</v>
      </c>
      <c r="C115" s="14">
        <v>1.61</v>
      </c>
      <c r="D115" s="17">
        <v>1.839999999999991</v>
      </c>
      <c r="E115" s="17">
        <v>1.72</v>
      </c>
      <c r="F115" s="17">
        <v>1.83</v>
      </c>
      <c r="G115" s="17">
        <f>AVERAGE(C115:F115)</f>
        <v>1.7499999999999978</v>
      </c>
    </row>
    <row r="116" spans="2:7" ht="15">
      <c r="B116" s="39" t="s">
        <v>38</v>
      </c>
      <c r="C116" s="14">
        <v>1.61</v>
      </c>
      <c r="D116" s="17">
        <v>1.8399999999999903</v>
      </c>
      <c r="E116" s="39">
        <v>1.76</v>
      </c>
      <c r="F116" s="17">
        <v>1.83</v>
      </c>
      <c r="G116" s="17">
        <f>AVERAGE(C116:F116)</f>
        <v>1.7599999999999976</v>
      </c>
    </row>
    <row r="117" spans="2:7" ht="15">
      <c r="B117" s="39" t="s">
        <v>39</v>
      </c>
      <c r="C117" s="14">
        <v>1.61</v>
      </c>
      <c r="D117" s="17">
        <v>1.840000000000031</v>
      </c>
      <c r="E117" s="39">
        <v>1.78</v>
      </c>
      <c r="F117" s="17">
        <v>1.83</v>
      </c>
      <c r="G117" s="17">
        <f>AVERAGE(C117:F117)</f>
        <v>1.765000000000008</v>
      </c>
    </row>
    <row r="118" spans="2:7" ht="15">
      <c r="B118" s="71" t="s">
        <v>86</v>
      </c>
      <c r="C118" s="72"/>
      <c r="D118" s="72"/>
      <c r="E118" s="72"/>
      <c r="F118" s="72"/>
      <c r="G118" s="73"/>
    </row>
    <row r="119" spans="2:7" ht="15">
      <c r="B119" s="39" t="s">
        <v>37</v>
      </c>
      <c r="C119" s="14">
        <v>0.98</v>
      </c>
      <c r="D119" s="17">
        <v>1.84</v>
      </c>
      <c r="E119" s="39">
        <v>0</v>
      </c>
      <c r="F119" s="17">
        <v>1.83</v>
      </c>
      <c r="G119" s="17">
        <f>AVERAGE(C119:F119)</f>
        <v>1.1625</v>
      </c>
    </row>
    <row r="120" spans="2:7" ht="15">
      <c r="B120" s="39" t="s">
        <v>38</v>
      </c>
      <c r="C120" s="14">
        <v>0.98</v>
      </c>
      <c r="D120" s="17">
        <v>1.84</v>
      </c>
      <c r="E120" s="39">
        <v>0</v>
      </c>
      <c r="F120" s="17">
        <v>1.83</v>
      </c>
      <c r="G120" s="17">
        <f>AVERAGE(C120:F120)</f>
        <v>1.1625</v>
      </c>
    </row>
    <row r="121" spans="2:7" ht="15">
      <c r="B121" s="39" t="s">
        <v>39</v>
      </c>
      <c r="C121" s="14">
        <v>0.98</v>
      </c>
      <c r="D121" s="17">
        <v>1.840000000000001</v>
      </c>
      <c r="E121" s="17">
        <v>1.78</v>
      </c>
      <c r="F121" s="17">
        <v>1.83</v>
      </c>
      <c r="G121" s="17">
        <f>AVERAGE(C121:F121)</f>
        <v>1.6075000000000004</v>
      </c>
    </row>
    <row r="122" spans="1:8" ht="15">
      <c r="A122" s="4"/>
      <c r="B122" s="56"/>
      <c r="C122" s="56"/>
      <c r="D122" s="56"/>
      <c r="E122" s="56"/>
      <c r="F122" s="56"/>
      <c r="G122" s="56"/>
      <c r="H122" s="56"/>
    </row>
    <row r="123" spans="2:7" ht="15">
      <c r="B123" s="60" t="s">
        <v>43</v>
      </c>
      <c r="C123" s="61"/>
      <c r="D123" s="61"/>
      <c r="E123" s="61"/>
      <c r="F123" s="61"/>
      <c r="G123" s="62"/>
    </row>
    <row r="124" spans="2:8" ht="15">
      <c r="B124" s="2" t="s">
        <v>105</v>
      </c>
      <c r="C124" s="14">
        <v>5.6570707070707</v>
      </c>
      <c r="D124" s="32">
        <v>0</v>
      </c>
      <c r="E124" s="24">
        <v>0</v>
      </c>
      <c r="F124" s="24" t="s">
        <v>110</v>
      </c>
      <c r="G124" s="14">
        <f>AVERAGE(C124:F124)</f>
        <v>1.8856902356902332</v>
      </c>
      <c r="H124" s="3"/>
    </row>
    <row r="125" spans="2:7" ht="15">
      <c r="B125" s="60" t="s">
        <v>111</v>
      </c>
      <c r="C125" s="61"/>
      <c r="D125" s="61"/>
      <c r="E125" s="61"/>
      <c r="F125" s="61"/>
      <c r="G125" s="62"/>
    </row>
    <row r="126" spans="2:7" ht="15">
      <c r="B126" s="5" t="s">
        <v>106</v>
      </c>
      <c r="C126" s="14">
        <v>1.91853995933545</v>
      </c>
      <c r="D126" s="14">
        <v>2.166</v>
      </c>
      <c r="E126" s="14">
        <v>2.263612</v>
      </c>
      <c r="F126" s="15">
        <v>2.34</v>
      </c>
      <c r="G126" s="14">
        <f>AVERAGE(C126:F126)</f>
        <v>2.1720379898338624</v>
      </c>
    </row>
    <row r="127" spans="1:8" ht="15">
      <c r="A127" s="4"/>
      <c r="B127" s="69"/>
      <c r="C127" s="69"/>
      <c r="D127" s="69"/>
      <c r="E127" s="69"/>
      <c r="F127" s="69"/>
      <c r="G127" s="69"/>
      <c r="H127" s="69"/>
    </row>
    <row r="128" spans="2:7" ht="15">
      <c r="B128" s="55" t="s">
        <v>44</v>
      </c>
      <c r="C128" s="55"/>
      <c r="D128" s="55"/>
      <c r="E128" s="55"/>
      <c r="F128" s="55"/>
      <c r="G128" s="55"/>
    </row>
    <row r="129" spans="2:7" ht="15">
      <c r="B129" s="39" t="s">
        <v>45</v>
      </c>
      <c r="C129" s="37">
        <v>361826</v>
      </c>
      <c r="D129" s="40">
        <v>38356</v>
      </c>
      <c r="E129" s="37">
        <v>8558</v>
      </c>
      <c r="F129" s="39">
        <v>341</v>
      </c>
      <c r="G129" s="37">
        <f>SUM(C129:F129)</f>
        <v>409081</v>
      </c>
    </row>
    <row r="130" spans="2:7" ht="15">
      <c r="B130" s="39" t="s">
        <v>46</v>
      </c>
      <c r="C130" s="13">
        <v>180706.32439</v>
      </c>
      <c r="D130" s="13">
        <v>4599.3654</v>
      </c>
      <c r="E130" s="37">
        <v>1114</v>
      </c>
      <c r="F130" s="37">
        <v>48</v>
      </c>
      <c r="G130" s="13">
        <f>SUM(C130:F130)</f>
        <v>186467.68979</v>
      </c>
    </row>
    <row r="131" spans="1:8" ht="15">
      <c r="A131" s="4"/>
      <c r="B131" s="56"/>
      <c r="C131" s="56"/>
      <c r="D131" s="56"/>
      <c r="E131" s="56"/>
      <c r="F131" s="56"/>
      <c r="G131" s="56"/>
      <c r="H131" s="56"/>
    </row>
    <row r="132" spans="2:7" ht="15">
      <c r="B132" s="55" t="s">
        <v>47</v>
      </c>
      <c r="C132" s="55"/>
      <c r="D132" s="55"/>
      <c r="E132" s="55"/>
      <c r="F132" s="55"/>
      <c r="G132" s="55"/>
    </row>
    <row r="133" spans="2:7" ht="15">
      <c r="B133" s="39" t="s">
        <v>48</v>
      </c>
      <c r="C133" s="41">
        <v>581342</v>
      </c>
      <c r="D133" s="40">
        <v>310440</v>
      </c>
      <c r="E133" s="40">
        <v>142649</v>
      </c>
      <c r="F133" s="37">
        <v>410298.795</v>
      </c>
      <c r="G133" s="37">
        <f>SUM(C133:F133)</f>
        <v>1444729.795</v>
      </c>
    </row>
    <row r="134" spans="1:8" ht="15">
      <c r="A134" s="4"/>
      <c r="B134" s="56"/>
      <c r="C134" s="56"/>
      <c r="D134" s="56"/>
      <c r="E134" s="56"/>
      <c r="F134" s="56"/>
      <c r="G134" s="56"/>
      <c r="H134" s="56"/>
    </row>
    <row r="135" spans="2:7" ht="21">
      <c r="B135" s="68" t="s">
        <v>88</v>
      </c>
      <c r="C135" s="68"/>
      <c r="D135" s="68"/>
      <c r="E135" s="68"/>
      <c r="F135" s="68"/>
      <c r="G135" s="68"/>
    </row>
    <row r="136" spans="2:7" ht="15">
      <c r="B136" s="55" t="s">
        <v>49</v>
      </c>
      <c r="C136" s="55"/>
      <c r="D136" s="55"/>
      <c r="E136" s="55"/>
      <c r="F136" s="55"/>
      <c r="G136" s="55"/>
    </row>
    <row r="137" spans="2:9" ht="15">
      <c r="B137" s="39" t="s">
        <v>50</v>
      </c>
      <c r="C137" s="37">
        <v>65870</v>
      </c>
      <c r="D137" s="37">
        <v>7692</v>
      </c>
      <c r="E137" s="37">
        <v>0</v>
      </c>
      <c r="F137" s="37">
        <v>10408</v>
      </c>
      <c r="G137" s="40">
        <f>SUM(C137:F137)</f>
        <v>83970</v>
      </c>
      <c r="H137" s="9"/>
      <c r="I137" s="9"/>
    </row>
    <row r="138" spans="2:9" ht="15">
      <c r="B138" s="39" t="s">
        <v>51</v>
      </c>
      <c r="C138" s="37">
        <v>1955</v>
      </c>
      <c r="D138" s="37">
        <v>2436</v>
      </c>
      <c r="E138" s="37">
        <v>10</v>
      </c>
      <c r="F138" s="37">
        <v>517</v>
      </c>
      <c r="G138" s="40">
        <f>SUM(C138:F138)</f>
        <v>4918</v>
      </c>
      <c r="H138" s="9"/>
      <c r="I138" s="9"/>
    </row>
    <row r="139" spans="1:9" ht="15">
      <c r="A139" s="4"/>
      <c r="B139" s="56"/>
      <c r="C139" s="56"/>
      <c r="D139" s="56"/>
      <c r="E139" s="56"/>
      <c r="F139" s="56"/>
      <c r="G139" s="56"/>
      <c r="H139" s="56"/>
      <c r="I139" s="9"/>
    </row>
    <row r="140" spans="2:9" ht="15">
      <c r="B140" s="60" t="s">
        <v>52</v>
      </c>
      <c r="C140" s="61"/>
      <c r="D140" s="61"/>
      <c r="E140" s="61"/>
      <c r="F140" s="61"/>
      <c r="G140" s="62"/>
      <c r="I140" s="9"/>
    </row>
    <row r="141" spans="2:9" ht="15">
      <c r="B141" s="39" t="s">
        <v>53</v>
      </c>
      <c r="C141" s="37">
        <v>0</v>
      </c>
      <c r="D141" s="40">
        <v>0</v>
      </c>
      <c r="E141" s="37">
        <v>0</v>
      </c>
      <c r="F141" s="24" t="s">
        <v>110</v>
      </c>
      <c r="G141" s="40">
        <f>SUM(C141:F141)</f>
        <v>0</v>
      </c>
      <c r="H141" s="9"/>
      <c r="I141" s="9"/>
    </row>
    <row r="142" spans="1:8" ht="15">
      <c r="A142" s="4"/>
      <c r="B142" s="56"/>
      <c r="C142" s="56"/>
      <c r="D142" s="56"/>
      <c r="E142" s="56"/>
      <c r="F142" s="56"/>
      <c r="G142" s="56"/>
      <c r="H142" s="56"/>
    </row>
    <row r="143" spans="2:7" ht="21">
      <c r="B143" s="64" t="s">
        <v>89</v>
      </c>
      <c r="C143" s="65"/>
      <c r="D143" s="65"/>
      <c r="E143" s="65"/>
      <c r="F143" s="65"/>
      <c r="G143" s="66"/>
    </row>
    <row r="144" spans="2:7" ht="15">
      <c r="B144" s="60" t="s">
        <v>83</v>
      </c>
      <c r="C144" s="61"/>
      <c r="D144" s="61"/>
      <c r="E144" s="61"/>
      <c r="F144" s="61"/>
      <c r="G144" s="62"/>
    </row>
    <row r="145" spans="1:8" ht="15">
      <c r="A145" s="4"/>
      <c r="B145" s="67"/>
      <c r="C145" s="67"/>
      <c r="D145" s="67"/>
      <c r="E145" s="67"/>
      <c r="F145" s="67"/>
      <c r="G145" s="67"/>
      <c r="H145" s="67"/>
    </row>
    <row r="146" spans="2:7" ht="15">
      <c r="B146" s="63" t="s">
        <v>54</v>
      </c>
      <c r="C146" s="63"/>
      <c r="D146" s="63"/>
      <c r="E146" s="63"/>
      <c r="F146" s="63"/>
      <c r="G146" s="63"/>
    </row>
    <row r="147" spans="2:7" ht="15">
      <c r="B147" s="39" t="s">
        <v>55</v>
      </c>
      <c r="C147" s="37">
        <v>1085</v>
      </c>
      <c r="D147" s="40">
        <v>2821.78928787879</v>
      </c>
      <c r="E147" s="39">
        <v>0</v>
      </c>
      <c r="F147" s="37">
        <v>162</v>
      </c>
      <c r="G147" s="37">
        <f>SUM(C147:F147)</f>
        <v>4068.78928787879</v>
      </c>
    </row>
    <row r="148" spans="2:7" ht="15">
      <c r="B148" s="39" t="s">
        <v>56</v>
      </c>
      <c r="C148" s="13">
        <v>22.281</v>
      </c>
      <c r="D148" s="13">
        <v>56.796151</v>
      </c>
      <c r="E148" s="39">
        <v>0</v>
      </c>
      <c r="F148" s="13">
        <v>3.863</v>
      </c>
      <c r="G148" s="13">
        <f>SUM(C148:F148)</f>
        <v>82.940151</v>
      </c>
    </row>
    <row r="149" spans="1:8" ht="15">
      <c r="A149" s="4"/>
      <c r="B149" s="56"/>
      <c r="C149" s="56"/>
      <c r="D149" s="56"/>
      <c r="E149" s="56"/>
      <c r="F149" s="56"/>
      <c r="G149" s="56"/>
      <c r="H149" s="56"/>
    </row>
    <row r="150" spans="2:7" ht="15">
      <c r="B150" s="63" t="s">
        <v>57</v>
      </c>
      <c r="C150" s="63"/>
      <c r="D150" s="63"/>
      <c r="E150" s="63"/>
      <c r="F150" s="63"/>
      <c r="G150" s="63"/>
    </row>
    <row r="151" spans="2:8" ht="15">
      <c r="B151" s="39" t="s">
        <v>58</v>
      </c>
      <c r="C151" s="39">
        <v>0</v>
      </c>
      <c r="D151" s="39">
        <v>0</v>
      </c>
      <c r="E151" s="39">
        <v>16</v>
      </c>
      <c r="F151" s="34">
        <v>0</v>
      </c>
      <c r="G151" s="37">
        <f>SUM(C151:F151)</f>
        <v>16</v>
      </c>
      <c r="H151" s="27"/>
    </row>
    <row r="152" spans="2:8" ht="15">
      <c r="B152" s="39" t="s">
        <v>59</v>
      </c>
      <c r="C152" s="39">
        <v>0</v>
      </c>
      <c r="D152" s="39">
        <v>0</v>
      </c>
      <c r="E152" s="13">
        <v>0.265</v>
      </c>
      <c r="F152" s="34">
        <v>0</v>
      </c>
      <c r="G152" s="13">
        <f>SUM(C152:F152)</f>
        <v>0.265</v>
      </c>
      <c r="H152" s="27"/>
    </row>
    <row r="153" spans="1:8" ht="15">
      <c r="A153" s="4"/>
      <c r="B153" s="56"/>
      <c r="C153" s="56"/>
      <c r="D153" s="56"/>
      <c r="E153" s="56"/>
      <c r="F153" s="56"/>
      <c r="G153" s="56"/>
      <c r="H153" s="56"/>
    </row>
    <row r="154" spans="2:7" ht="15">
      <c r="B154" s="63" t="s">
        <v>62</v>
      </c>
      <c r="C154" s="63"/>
      <c r="D154" s="63"/>
      <c r="E154" s="63"/>
      <c r="F154" s="63"/>
      <c r="G154" s="63"/>
    </row>
    <row r="155" spans="2:8" ht="15">
      <c r="B155" s="39" t="s">
        <v>60</v>
      </c>
      <c r="C155" s="39">
        <v>7</v>
      </c>
      <c r="D155" s="40">
        <v>108</v>
      </c>
      <c r="E155" s="39">
        <v>0</v>
      </c>
      <c r="F155" s="34">
        <v>26</v>
      </c>
      <c r="G155" s="37">
        <f>SUM(C155:F155)</f>
        <v>141</v>
      </c>
      <c r="H155" s="27"/>
    </row>
    <row r="156" spans="2:8" ht="15">
      <c r="B156" s="39" t="s">
        <v>61</v>
      </c>
      <c r="C156" s="13">
        <v>1.785</v>
      </c>
      <c r="D156" s="13">
        <v>1.36</v>
      </c>
      <c r="E156" s="39">
        <v>0</v>
      </c>
      <c r="F156" s="13">
        <v>0.07722</v>
      </c>
      <c r="G156" s="13">
        <f>SUM(C156:F156)</f>
        <v>3.22222</v>
      </c>
      <c r="H156" s="27"/>
    </row>
    <row r="157" spans="1:8" ht="15">
      <c r="A157" s="4"/>
      <c r="B157" s="56"/>
      <c r="C157" s="56"/>
      <c r="D157" s="56"/>
      <c r="E157" s="56"/>
      <c r="F157" s="56"/>
      <c r="G157" s="56"/>
      <c r="H157" s="56"/>
    </row>
    <row r="158" spans="2:7" ht="15">
      <c r="B158" s="63" t="s">
        <v>74</v>
      </c>
      <c r="C158" s="63"/>
      <c r="D158" s="63"/>
      <c r="E158" s="63"/>
      <c r="F158" s="63"/>
      <c r="G158" s="63"/>
    </row>
    <row r="159" spans="2:7" ht="15">
      <c r="B159" s="22" t="s">
        <v>75</v>
      </c>
      <c r="C159" s="23">
        <v>1092</v>
      </c>
      <c r="D159" s="23">
        <v>2929.78928787879</v>
      </c>
      <c r="E159" s="23">
        <v>16</v>
      </c>
      <c r="F159" s="23">
        <v>188</v>
      </c>
      <c r="G159" s="23">
        <f>SUM(C159:F159)</f>
        <v>4225.78928787879</v>
      </c>
    </row>
    <row r="160" spans="2:7" ht="15">
      <c r="B160" s="22" t="s">
        <v>76</v>
      </c>
      <c r="C160" s="26">
        <v>24.066</v>
      </c>
      <c r="D160" s="26">
        <v>58.156151</v>
      </c>
      <c r="E160" s="26">
        <v>0.265</v>
      </c>
      <c r="F160" s="26">
        <v>3.94022</v>
      </c>
      <c r="G160" s="26">
        <f>SUM(C160:F160)</f>
        <v>86.427371</v>
      </c>
    </row>
    <row r="161" spans="1:8" ht="15">
      <c r="A161" s="4"/>
      <c r="B161" s="56"/>
      <c r="C161" s="56"/>
      <c r="D161" s="56"/>
      <c r="E161" s="56"/>
      <c r="F161" s="56"/>
      <c r="G161" s="56"/>
      <c r="H161" s="56"/>
    </row>
    <row r="162" spans="2:7" ht="15">
      <c r="B162" s="55" t="s">
        <v>63</v>
      </c>
      <c r="C162" s="55"/>
      <c r="D162" s="55"/>
      <c r="E162" s="55"/>
      <c r="F162" s="55"/>
      <c r="G162" s="55"/>
    </row>
    <row r="163" spans="2:7" ht="15">
      <c r="B163" s="18" t="s">
        <v>60</v>
      </c>
      <c r="C163" s="37">
        <v>3771</v>
      </c>
      <c r="D163" s="40">
        <v>20477.0464470198</v>
      </c>
      <c r="E163" s="37">
        <v>3082</v>
      </c>
      <c r="F163" s="37">
        <v>50</v>
      </c>
      <c r="G163" s="37">
        <f>SUM(C163:F163)</f>
        <v>27380.0464470198</v>
      </c>
    </row>
    <row r="164" spans="2:7" ht="15">
      <c r="B164" s="18" t="s">
        <v>61</v>
      </c>
      <c r="C164" s="13">
        <v>91.072245</v>
      </c>
      <c r="D164" s="13">
        <v>89.466714</v>
      </c>
      <c r="E164" s="13">
        <v>26.583929</v>
      </c>
      <c r="F164" s="13">
        <v>0.1671</v>
      </c>
      <c r="G164" s="13">
        <f>SUM(C164:F164)</f>
        <v>207.289988</v>
      </c>
    </row>
    <row r="165" spans="1:7" ht="15">
      <c r="A165" s="4"/>
      <c r="B165" s="56"/>
      <c r="C165" s="56"/>
      <c r="D165" s="56"/>
      <c r="E165" s="56"/>
      <c r="F165" s="56"/>
      <c r="G165" s="56"/>
    </row>
    <row r="166" spans="2:7" ht="15">
      <c r="B166" s="60" t="s">
        <v>64</v>
      </c>
      <c r="C166" s="61"/>
      <c r="D166" s="61"/>
      <c r="E166" s="61"/>
      <c r="F166" s="61"/>
      <c r="G166" s="62"/>
    </row>
    <row r="167" spans="2:7" ht="15">
      <c r="B167" s="57" t="s">
        <v>65</v>
      </c>
      <c r="C167" s="58"/>
      <c r="D167" s="58"/>
      <c r="E167" s="58"/>
      <c r="F167" s="58"/>
      <c r="G167" s="59"/>
    </row>
    <row r="168" spans="2:7" ht="15">
      <c r="B168" s="39" t="s">
        <v>66</v>
      </c>
      <c r="C168" s="37">
        <v>325</v>
      </c>
      <c r="D168" s="40">
        <v>2728.90476190476</v>
      </c>
      <c r="E168" s="37">
        <v>191</v>
      </c>
      <c r="F168" s="40">
        <v>32</v>
      </c>
      <c r="G168" s="37">
        <f>SUM(C168:F168)</f>
        <v>3276.90476190476</v>
      </c>
    </row>
    <row r="169" spans="2:7" ht="15">
      <c r="B169" s="39" t="s">
        <v>67</v>
      </c>
      <c r="C169" s="13">
        <v>8.125</v>
      </c>
      <c r="D169" s="13">
        <v>37.596578</v>
      </c>
      <c r="E169" s="13">
        <v>3.82</v>
      </c>
      <c r="F169" s="13">
        <v>0.832</v>
      </c>
      <c r="G169" s="13">
        <f>SUM(C169:F169)</f>
        <v>50.373578</v>
      </c>
    </row>
    <row r="170" spans="1:7" ht="15">
      <c r="A170" s="4"/>
      <c r="B170" s="56"/>
      <c r="C170" s="56"/>
      <c r="D170" s="56"/>
      <c r="E170" s="56"/>
      <c r="F170" s="56"/>
      <c r="G170" s="56"/>
    </row>
    <row r="171" spans="2:7" ht="15">
      <c r="B171" s="57" t="s">
        <v>68</v>
      </c>
      <c r="C171" s="58"/>
      <c r="D171" s="58"/>
      <c r="E171" s="58"/>
      <c r="F171" s="58"/>
      <c r="G171" s="59"/>
    </row>
    <row r="172" spans="2:7" ht="15">
      <c r="B172" s="39" t="s">
        <v>69</v>
      </c>
      <c r="C172" s="37">
        <v>1831</v>
      </c>
      <c r="D172" s="40">
        <v>947</v>
      </c>
      <c r="E172" s="37">
        <v>328</v>
      </c>
      <c r="F172" s="40">
        <v>110</v>
      </c>
      <c r="G172" s="37">
        <f>SUM(C172:F172)</f>
        <v>3216</v>
      </c>
    </row>
    <row r="173" spans="2:7" ht="15">
      <c r="B173" s="39" t="s">
        <v>67</v>
      </c>
      <c r="C173" s="13">
        <v>40.282</v>
      </c>
      <c r="D173" s="13">
        <v>19.887</v>
      </c>
      <c r="E173" s="13">
        <v>6.56</v>
      </c>
      <c r="F173" s="13">
        <v>2.553</v>
      </c>
      <c r="G173" s="13">
        <f>SUM(C173:F173)</f>
        <v>69.282</v>
      </c>
    </row>
    <row r="174" spans="1:8" ht="15">
      <c r="A174" s="4"/>
      <c r="B174" s="56"/>
      <c r="C174" s="56"/>
      <c r="D174" s="56"/>
      <c r="E174" s="56"/>
      <c r="F174" s="56"/>
      <c r="G174" s="56"/>
      <c r="H174" s="56"/>
    </row>
    <row r="175" spans="2:7" ht="15">
      <c r="B175" s="57" t="s">
        <v>70</v>
      </c>
      <c r="C175" s="58"/>
      <c r="D175" s="58"/>
      <c r="E175" s="58"/>
      <c r="F175" s="58"/>
      <c r="G175" s="59"/>
    </row>
    <row r="176" spans="2:7" ht="15">
      <c r="B176" s="39" t="s">
        <v>69</v>
      </c>
      <c r="C176" s="40">
        <v>174</v>
      </c>
      <c r="D176" s="40">
        <v>274</v>
      </c>
      <c r="E176" s="37">
        <v>160</v>
      </c>
      <c r="F176" s="40">
        <v>21</v>
      </c>
      <c r="G176" s="37">
        <f>SUM(C176:F176)</f>
        <v>629</v>
      </c>
    </row>
    <row r="177" spans="2:7" ht="15">
      <c r="B177" s="39" t="s">
        <v>67</v>
      </c>
      <c r="C177" s="13">
        <v>12.18</v>
      </c>
      <c r="D177" s="13">
        <v>21.77</v>
      </c>
      <c r="E177" s="13">
        <v>8.402031</v>
      </c>
      <c r="F177" s="13">
        <v>1.16</v>
      </c>
      <c r="G177" s="13">
        <f>SUM(C177:F177)</f>
        <v>43.512031</v>
      </c>
    </row>
    <row r="178" spans="1:8" ht="15">
      <c r="A178" s="4"/>
      <c r="B178" s="56"/>
      <c r="C178" s="56"/>
      <c r="D178" s="56"/>
      <c r="E178" s="56"/>
      <c r="F178" s="56"/>
      <c r="G178" s="56"/>
      <c r="H178" s="56"/>
    </row>
    <row r="179" spans="2:7" ht="15">
      <c r="B179" s="57" t="s">
        <v>71</v>
      </c>
      <c r="C179" s="58"/>
      <c r="D179" s="58"/>
      <c r="E179" s="58"/>
      <c r="F179" s="58"/>
      <c r="G179" s="59"/>
    </row>
    <row r="180" spans="2:7" ht="15">
      <c r="B180" s="39" t="s">
        <v>69</v>
      </c>
      <c r="C180" s="40">
        <v>397</v>
      </c>
      <c r="D180" s="40">
        <v>21</v>
      </c>
      <c r="E180" s="29">
        <v>0</v>
      </c>
      <c r="F180" s="40">
        <v>9</v>
      </c>
      <c r="G180" s="37">
        <f>SUM(C180:F180)</f>
        <v>427</v>
      </c>
    </row>
    <row r="181" spans="2:7" ht="15">
      <c r="B181" s="39" t="s">
        <v>67</v>
      </c>
      <c r="C181" s="13">
        <v>12.25</v>
      </c>
      <c r="D181" s="13">
        <v>-0.048829</v>
      </c>
      <c r="E181" s="29">
        <v>0</v>
      </c>
      <c r="F181" s="13">
        <v>0.65</v>
      </c>
      <c r="G181" s="13">
        <f>SUM(C181:F181)</f>
        <v>12.851171</v>
      </c>
    </row>
    <row r="182" spans="1:8" ht="15">
      <c r="A182" s="4"/>
      <c r="B182" s="56"/>
      <c r="C182" s="56"/>
      <c r="D182" s="56"/>
      <c r="E182" s="56"/>
      <c r="F182" s="56"/>
      <c r="G182" s="56"/>
      <c r="H182" s="56"/>
    </row>
    <row r="183" spans="2:7" ht="15">
      <c r="B183" s="55" t="s">
        <v>77</v>
      </c>
      <c r="C183" s="55"/>
      <c r="D183" s="55"/>
      <c r="E183" s="55"/>
      <c r="F183" s="55"/>
      <c r="G183" s="55"/>
    </row>
    <row r="184" spans="2:7" ht="15">
      <c r="B184" s="22" t="s">
        <v>78</v>
      </c>
      <c r="C184" s="23">
        <v>2727</v>
      </c>
      <c r="D184" s="23">
        <v>3970.90476190476</v>
      </c>
      <c r="E184" s="23">
        <v>679</v>
      </c>
      <c r="F184" s="23">
        <v>222</v>
      </c>
      <c r="G184" s="23">
        <f>SUM(C184:F184)</f>
        <v>7598.90476190476</v>
      </c>
    </row>
    <row r="185" spans="2:7" ht="15">
      <c r="B185" s="22" t="s">
        <v>79</v>
      </c>
      <c r="C185" s="26">
        <v>72.83699999999999</v>
      </c>
      <c r="D185" s="26">
        <v>79.204749</v>
      </c>
      <c r="E185" s="26">
        <v>18.782031</v>
      </c>
      <c r="F185" s="26">
        <v>5.362099999999999</v>
      </c>
      <c r="G185" s="26">
        <f>SUM(C185:F185)</f>
        <v>176.18587999999997</v>
      </c>
    </row>
    <row r="186" spans="1:8" ht="15">
      <c r="A186" s="4"/>
      <c r="B186" s="56"/>
      <c r="C186" s="56"/>
      <c r="D186" s="56"/>
      <c r="E186" s="56"/>
      <c r="F186" s="56"/>
      <c r="G186" s="56"/>
      <c r="H186" s="56"/>
    </row>
    <row r="187" spans="2:7" ht="15">
      <c r="B187" s="55" t="s">
        <v>72</v>
      </c>
      <c r="C187" s="55"/>
      <c r="D187" s="55"/>
      <c r="E187" s="55"/>
      <c r="F187" s="55"/>
      <c r="G187" s="55"/>
    </row>
    <row r="188" spans="2:7" ht="15">
      <c r="B188" s="18" t="s">
        <v>93</v>
      </c>
      <c r="C188" s="37">
        <v>767</v>
      </c>
      <c r="D188" s="40">
        <v>4169.5326039961765</v>
      </c>
      <c r="E188" s="37">
        <v>48</v>
      </c>
      <c r="F188" s="35">
        <v>0</v>
      </c>
      <c r="G188" s="37">
        <f>SUM(C188:F188)</f>
        <v>4984.5326039961765</v>
      </c>
    </row>
    <row r="189" spans="2:7" ht="15">
      <c r="B189" s="18" t="s">
        <v>94</v>
      </c>
      <c r="C189" s="13">
        <v>7.452045</v>
      </c>
      <c r="D189" s="13">
        <v>113.547597</v>
      </c>
      <c r="E189" s="13">
        <v>1.91</v>
      </c>
      <c r="F189" s="35">
        <v>0</v>
      </c>
      <c r="G189" s="13">
        <f>SUM(C189:F189)</f>
        <v>122.90964199999999</v>
      </c>
    </row>
    <row r="190" spans="1:8" ht="15">
      <c r="A190" s="4"/>
      <c r="B190" s="56"/>
      <c r="C190" s="56"/>
      <c r="D190" s="56"/>
      <c r="E190" s="56"/>
      <c r="F190" s="56"/>
      <c r="G190" s="56"/>
      <c r="H190" s="56"/>
    </row>
    <row r="191" spans="2:7" ht="15">
      <c r="B191" s="55" t="s">
        <v>73</v>
      </c>
      <c r="C191" s="55"/>
      <c r="D191" s="55"/>
      <c r="E191" s="55"/>
      <c r="F191" s="55"/>
      <c r="G191" s="55"/>
    </row>
    <row r="192" spans="2:7" ht="15">
      <c r="B192" s="22" t="s">
        <v>95</v>
      </c>
      <c r="C192" s="38">
        <v>8357</v>
      </c>
      <c r="D192" s="38">
        <v>31547.273100799524</v>
      </c>
      <c r="E192" s="38">
        <v>3825</v>
      </c>
      <c r="F192" s="38">
        <v>410</v>
      </c>
      <c r="G192" s="38">
        <f>SUM(C192:F192)</f>
        <v>44139.273100799524</v>
      </c>
    </row>
    <row r="193" spans="2:7" ht="15">
      <c r="B193" s="22" t="s">
        <v>96</v>
      </c>
      <c r="C193" s="26">
        <v>195.42729</v>
      </c>
      <c r="D193" s="26">
        <v>340.37521100000004</v>
      </c>
      <c r="E193" s="26">
        <v>47.54096</v>
      </c>
      <c r="F193" s="26">
        <v>9.302319999999998</v>
      </c>
      <c r="G193" s="26">
        <f>SUM(C193:F193)</f>
        <v>592.645781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109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">
      <selection activeCell="B125" sqref="B125:G125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107</v>
      </c>
      <c r="B1" s="1"/>
      <c r="C1" s="1"/>
      <c r="D1" s="1"/>
      <c r="E1" s="1"/>
      <c r="F1" s="1"/>
    </row>
    <row r="2" spans="2:7" ht="21">
      <c r="B2" s="1"/>
      <c r="C2" s="79" t="s">
        <v>4</v>
      </c>
      <c r="D2" s="80"/>
      <c r="E2" s="80"/>
      <c r="F2" s="80"/>
      <c r="G2" s="81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19" t="s">
        <v>97</v>
      </c>
    </row>
    <row r="4" spans="2:7" ht="21">
      <c r="B4" s="64" t="s">
        <v>80</v>
      </c>
      <c r="C4" s="65"/>
      <c r="D4" s="65"/>
      <c r="E4" s="65"/>
      <c r="F4" s="65"/>
      <c r="G4" s="66"/>
    </row>
    <row r="5" spans="2:7" ht="15">
      <c r="B5" s="60" t="s">
        <v>11</v>
      </c>
      <c r="C5" s="61"/>
      <c r="D5" s="61"/>
      <c r="E5" s="61"/>
      <c r="F5" s="61"/>
      <c r="G5" s="62"/>
    </row>
    <row r="6" spans="2:7" ht="15">
      <c r="B6" s="6" t="s">
        <v>5</v>
      </c>
      <c r="C6" s="16">
        <v>56180</v>
      </c>
      <c r="D6" s="16">
        <v>9472</v>
      </c>
      <c r="E6" s="16">
        <v>11607</v>
      </c>
      <c r="F6" s="16">
        <v>7943</v>
      </c>
      <c r="G6" s="16">
        <f>SUM(C6:F6)</f>
        <v>85202</v>
      </c>
    </row>
    <row r="7" spans="2:7" ht="15">
      <c r="B7" s="39" t="s">
        <v>6</v>
      </c>
      <c r="C7" s="16">
        <v>319</v>
      </c>
      <c r="D7" s="16">
        <v>233</v>
      </c>
      <c r="E7" s="16">
        <v>11</v>
      </c>
      <c r="F7" s="16">
        <v>0</v>
      </c>
      <c r="G7" s="16">
        <f>SUM(C7:F7)</f>
        <v>563</v>
      </c>
    </row>
    <row r="8" spans="2:7" ht="15">
      <c r="B8" s="22" t="s">
        <v>7</v>
      </c>
      <c r="C8" s="31">
        <v>56499</v>
      </c>
      <c r="D8" s="31">
        <v>9705</v>
      </c>
      <c r="E8" s="31">
        <v>11618</v>
      </c>
      <c r="F8" s="31">
        <v>7943</v>
      </c>
      <c r="G8" s="31">
        <f>SUM(C8:F8)</f>
        <v>85765</v>
      </c>
    </row>
    <row r="9" spans="2:7" ht="15">
      <c r="B9" s="56"/>
      <c r="C9" s="56"/>
      <c r="D9" s="56"/>
      <c r="E9" s="56"/>
      <c r="F9" s="56"/>
      <c r="G9" s="56"/>
    </row>
    <row r="10" spans="2:7" ht="15">
      <c r="B10" s="60" t="s">
        <v>12</v>
      </c>
      <c r="C10" s="61"/>
      <c r="D10" s="61"/>
      <c r="E10" s="61"/>
      <c r="F10" s="61"/>
      <c r="G10" s="62"/>
    </row>
    <row r="11" spans="2:7" ht="15">
      <c r="B11" s="57" t="s">
        <v>33</v>
      </c>
      <c r="C11" s="58"/>
      <c r="D11" s="58"/>
      <c r="E11" s="58"/>
      <c r="F11" s="58"/>
      <c r="G11" s="59"/>
    </row>
    <row r="12" spans="2:7" ht="15">
      <c r="B12" s="20" t="s">
        <v>10</v>
      </c>
      <c r="C12" s="16">
        <v>965671</v>
      </c>
      <c r="D12" s="16">
        <v>157031</v>
      </c>
      <c r="E12" s="21">
        <v>61955</v>
      </c>
      <c r="F12" s="21">
        <v>30711</v>
      </c>
      <c r="G12" s="21">
        <f>SUM(C12:F12)</f>
        <v>1215368</v>
      </c>
    </row>
    <row r="13" spans="2:7" ht="15">
      <c r="B13" s="20" t="s">
        <v>9</v>
      </c>
      <c r="C13" s="16">
        <v>2270667</v>
      </c>
      <c r="D13" s="16">
        <v>531981</v>
      </c>
      <c r="E13" s="21">
        <v>251332</v>
      </c>
      <c r="F13" s="21">
        <v>137796</v>
      </c>
      <c r="G13" s="21">
        <f>SUM(C13:F13)</f>
        <v>3191776</v>
      </c>
    </row>
    <row r="14" spans="2:7" ht="15">
      <c r="B14" s="22" t="s">
        <v>8</v>
      </c>
      <c r="C14" s="23">
        <v>3236338</v>
      </c>
      <c r="D14" s="23">
        <v>976158</v>
      </c>
      <c r="E14" s="23">
        <v>313287</v>
      </c>
      <c r="F14" s="23">
        <v>168507</v>
      </c>
      <c r="G14" s="23">
        <f>SUM(C14:F14)</f>
        <v>4694290</v>
      </c>
    </row>
    <row r="15" spans="2:7" ht="15">
      <c r="B15" s="22" t="s">
        <v>90</v>
      </c>
      <c r="C15" s="23">
        <v>411380</v>
      </c>
      <c r="D15" s="23">
        <v>129000</v>
      </c>
      <c r="E15" s="23">
        <v>2674</v>
      </c>
      <c r="F15" s="23">
        <v>0</v>
      </c>
      <c r="G15" s="23">
        <f>SUM(C15:F15)</f>
        <v>543054</v>
      </c>
    </row>
    <row r="16" spans="2:7" ht="15">
      <c r="B16" s="22" t="s">
        <v>34</v>
      </c>
      <c r="C16" s="23">
        <v>3647718</v>
      </c>
      <c r="D16" s="23">
        <v>1105158</v>
      </c>
      <c r="E16" s="23">
        <v>315961</v>
      </c>
      <c r="F16" s="23">
        <v>168507</v>
      </c>
      <c r="G16" s="23">
        <f>SUM(C16:F16)</f>
        <v>5237344</v>
      </c>
    </row>
    <row r="17" spans="2:7" ht="15">
      <c r="B17" s="56"/>
      <c r="C17" s="56"/>
      <c r="D17" s="56"/>
      <c r="E17" s="56"/>
      <c r="F17" s="56"/>
      <c r="G17" s="56"/>
    </row>
    <row r="18" spans="2:7" ht="15">
      <c r="B18" s="57" t="s">
        <v>87</v>
      </c>
      <c r="C18" s="58"/>
      <c r="D18" s="58"/>
      <c r="E18" s="58"/>
      <c r="F18" s="58"/>
      <c r="G18" s="59"/>
    </row>
    <row r="19" spans="2:7" ht="15">
      <c r="B19" s="18" t="s">
        <v>35</v>
      </c>
      <c r="C19" s="37">
        <v>4461</v>
      </c>
      <c r="D19" s="37">
        <v>2602</v>
      </c>
      <c r="E19" s="29">
        <v>0</v>
      </c>
      <c r="F19" s="29">
        <v>0</v>
      </c>
      <c r="G19" s="29">
        <f>SUM(C19:F19)</f>
        <v>7063</v>
      </c>
    </row>
    <row r="20" spans="2:7" ht="15">
      <c r="B20" s="78"/>
      <c r="C20" s="78"/>
      <c r="D20" s="78"/>
      <c r="E20" s="78"/>
      <c r="F20" s="78"/>
      <c r="G20" s="78"/>
    </row>
    <row r="21" spans="2:7" ht="15">
      <c r="B21" s="22" t="s">
        <v>36</v>
      </c>
      <c r="C21" s="23">
        <v>3652179</v>
      </c>
      <c r="D21" s="23">
        <v>1107760</v>
      </c>
      <c r="E21" s="23">
        <v>315961</v>
      </c>
      <c r="F21" s="23">
        <v>168507</v>
      </c>
      <c r="G21" s="23">
        <f>SUM(C21:F21)</f>
        <v>5244407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98</v>
      </c>
      <c r="C23" s="11"/>
      <c r="D23" s="11"/>
      <c r="E23" s="11"/>
      <c r="F23" s="11"/>
      <c r="G23" s="12"/>
    </row>
    <row r="24" spans="2:7" ht="15">
      <c r="B24" s="22" t="s">
        <v>99</v>
      </c>
      <c r="C24" s="23">
        <v>441557</v>
      </c>
      <c r="D24" s="23">
        <v>257614</v>
      </c>
      <c r="E24" s="23">
        <v>128525</v>
      </c>
      <c r="F24" s="23">
        <v>22202</v>
      </c>
      <c r="G24" s="23">
        <f>SUM(C24:F24)</f>
        <v>849898</v>
      </c>
    </row>
    <row r="25" spans="2:6" ht="15">
      <c r="B25" s="1"/>
      <c r="C25" s="1"/>
      <c r="D25" s="1"/>
      <c r="E25" s="1"/>
      <c r="F25" s="1"/>
    </row>
    <row r="26" spans="2:7" ht="15">
      <c r="B26" s="28" t="s">
        <v>100</v>
      </c>
      <c r="C26" s="11"/>
      <c r="D26" s="11"/>
      <c r="E26" s="11"/>
      <c r="F26" s="11"/>
      <c r="G26" s="12"/>
    </row>
    <row r="27" spans="2:7" ht="15">
      <c r="B27" s="22" t="s">
        <v>101</v>
      </c>
      <c r="C27" s="23">
        <v>4093736</v>
      </c>
      <c r="D27" s="23">
        <v>1365374</v>
      </c>
      <c r="E27" s="23">
        <v>444486</v>
      </c>
      <c r="F27" s="23">
        <v>190709</v>
      </c>
      <c r="G27" s="23">
        <f>SUM(C27:F27)</f>
        <v>6094305</v>
      </c>
    </row>
    <row r="28" spans="2:8" ht="15">
      <c r="B28" s="56"/>
      <c r="C28" s="56"/>
      <c r="D28" s="56"/>
      <c r="E28" s="56"/>
      <c r="F28" s="56"/>
      <c r="G28" s="56"/>
      <c r="H28" s="56"/>
    </row>
    <row r="29" spans="2:7" ht="15">
      <c r="B29" s="60" t="s">
        <v>13</v>
      </c>
      <c r="C29" s="61"/>
      <c r="D29" s="61"/>
      <c r="E29" s="61"/>
      <c r="F29" s="61"/>
      <c r="G29" s="62"/>
    </row>
    <row r="30" spans="2:7" ht="15">
      <c r="B30" s="39" t="s">
        <v>14</v>
      </c>
      <c r="C30" s="40">
        <v>1397118</v>
      </c>
      <c r="D30" s="40">
        <v>256117</v>
      </c>
      <c r="E30" s="37">
        <v>123090</v>
      </c>
      <c r="F30" s="40">
        <v>21208</v>
      </c>
      <c r="G30" s="40">
        <f>SUM(C30:F30)</f>
        <v>1797533</v>
      </c>
    </row>
    <row r="31" spans="2:8" ht="15">
      <c r="B31" s="56"/>
      <c r="C31" s="56"/>
      <c r="D31" s="56"/>
      <c r="E31" s="56"/>
      <c r="F31" s="56"/>
      <c r="G31" s="56"/>
      <c r="H31" s="56"/>
    </row>
    <row r="32" spans="2:7" ht="15">
      <c r="B32" s="60" t="s">
        <v>84</v>
      </c>
      <c r="C32" s="61"/>
      <c r="D32" s="61"/>
      <c r="E32" s="61"/>
      <c r="F32" s="61"/>
      <c r="G32" s="62"/>
    </row>
    <row r="33" spans="2:7" ht="15">
      <c r="B33" s="39" t="s">
        <v>102</v>
      </c>
      <c r="C33" s="40">
        <v>2466017148684</v>
      </c>
      <c r="D33" s="40">
        <v>460465620124</v>
      </c>
      <c r="E33" s="40">
        <v>207604733648</v>
      </c>
      <c r="F33" s="40">
        <v>69813804038</v>
      </c>
      <c r="G33" s="40">
        <f>SUM(C33:F33)</f>
        <v>3203901306494</v>
      </c>
    </row>
    <row r="34" spans="2:7" ht="15">
      <c r="B34" s="39" t="s">
        <v>103</v>
      </c>
      <c r="C34" s="40">
        <v>115756113376</v>
      </c>
      <c r="D34" s="40">
        <f>213524*D24</f>
        <v>55006771736</v>
      </c>
      <c r="E34" s="40">
        <v>21125982000</v>
      </c>
      <c r="F34" s="40">
        <v>2835378700</v>
      </c>
      <c r="G34" s="40">
        <f>SUM(C34:F34)</f>
        <v>194724245812</v>
      </c>
    </row>
    <row r="35" spans="2:7" ht="15">
      <c r="B35" s="22" t="s">
        <v>104</v>
      </c>
      <c r="C35" s="23">
        <v>2581773262060</v>
      </c>
      <c r="D35" s="23">
        <v>460465833648</v>
      </c>
      <c r="E35" s="23">
        <v>228730715648</v>
      </c>
      <c r="F35" s="23">
        <v>72649182738</v>
      </c>
      <c r="G35" s="23">
        <f>SUM(C35:F35)</f>
        <v>3343618994094</v>
      </c>
    </row>
    <row r="36" spans="2:8" ht="15">
      <c r="B36" s="56"/>
      <c r="C36" s="56"/>
      <c r="D36" s="56"/>
      <c r="E36" s="56"/>
      <c r="F36" s="56"/>
      <c r="G36" s="56"/>
      <c r="H36" s="56"/>
    </row>
    <row r="37" spans="2:7" ht="21">
      <c r="B37" s="64" t="s">
        <v>81</v>
      </c>
      <c r="C37" s="65"/>
      <c r="D37" s="65"/>
      <c r="E37" s="65"/>
      <c r="F37" s="65"/>
      <c r="G37" s="66"/>
    </row>
    <row r="38" spans="2:7" ht="15">
      <c r="B38" s="60" t="s">
        <v>15</v>
      </c>
      <c r="C38" s="61"/>
      <c r="D38" s="61"/>
      <c r="E38" s="61"/>
      <c r="F38" s="61"/>
      <c r="G38" s="62"/>
    </row>
    <row r="39" spans="2:9" ht="15">
      <c r="B39" s="39" t="s">
        <v>16</v>
      </c>
      <c r="C39" s="37">
        <v>376900</v>
      </c>
      <c r="D39" s="37">
        <v>159159</v>
      </c>
      <c r="E39" s="37">
        <v>76061</v>
      </c>
      <c r="F39" s="37">
        <v>20243</v>
      </c>
      <c r="G39" s="37">
        <f>SUM(C39:F39)</f>
        <v>632363</v>
      </c>
      <c r="H39" s="9"/>
      <c r="I39" s="9"/>
    </row>
    <row r="40" spans="2:9" ht="15">
      <c r="B40" s="39" t="s">
        <v>17</v>
      </c>
      <c r="C40" s="37">
        <v>1928</v>
      </c>
      <c r="D40" s="13">
        <v>721.479082</v>
      </c>
      <c r="E40" s="37">
        <v>399</v>
      </c>
      <c r="F40" s="13">
        <v>122.910255</v>
      </c>
      <c r="G40" s="13">
        <f>SUM(C40:F40)</f>
        <v>3171.3893369999996</v>
      </c>
      <c r="H40" s="9"/>
      <c r="I40" s="9"/>
    </row>
    <row r="41" spans="1:9" ht="15">
      <c r="A41" s="4"/>
      <c r="B41" s="56"/>
      <c r="C41" s="56"/>
      <c r="D41" s="56"/>
      <c r="E41" s="56"/>
      <c r="F41" s="56"/>
      <c r="G41" s="56"/>
      <c r="H41" s="56"/>
      <c r="I41" s="9"/>
    </row>
    <row r="42" spans="2:9" ht="15">
      <c r="B42" s="55" t="s">
        <v>18</v>
      </c>
      <c r="C42" s="55"/>
      <c r="D42" s="55"/>
      <c r="E42" s="55"/>
      <c r="F42" s="55"/>
      <c r="G42" s="55"/>
      <c r="I42" s="9"/>
    </row>
    <row r="43" spans="2:9" ht="15">
      <c r="B43" s="39" t="s">
        <v>19</v>
      </c>
      <c r="C43" s="37">
        <v>105</v>
      </c>
      <c r="D43" s="37">
        <v>49</v>
      </c>
      <c r="E43" s="37">
        <v>33</v>
      </c>
      <c r="F43" s="37">
        <v>3</v>
      </c>
      <c r="G43" s="37">
        <f>SUM(C43:F43)</f>
        <v>190</v>
      </c>
      <c r="H43" s="9"/>
      <c r="I43" s="9"/>
    </row>
    <row r="44" spans="2:9" ht="15">
      <c r="B44" s="39" t="s">
        <v>20</v>
      </c>
      <c r="C44" s="13">
        <v>1.25</v>
      </c>
      <c r="D44" s="13">
        <v>0.518998</v>
      </c>
      <c r="E44" s="13">
        <v>0.4</v>
      </c>
      <c r="F44" s="13">
        <v>0.091362</v>
      </c>
      <c r="G44" s="13">
        <f>SUM(C44:F44)</f>
        <v>2.26036</v>
      </c>
      <c r="H44" s="9"/>
      <c r="I44" s="9"/>
    </row>
    <row r="45" spans="1:9" ht="15">
      <c r="A45" s="4"/>
      <c r="B45" s="56"/>
      <c r="C45" s="56"/>
      <c r="D45" s="56"/>
      <c r="E45" s="56"/>
      <c r="F45" s="56"/>
      <c r="G45" s="56"/>
      <c r="H45" s="56"/>
      <c r="I45" s="9"/>
    </row>
    <row r="46" spans="2:9" ht="15">
      <c r="B46" s="55" t="s">
        <v>21</v>
      </c>
      <c r="C46" s="55"/>
      <c r="D46" s="55"/>
      <c r="E46" s="55"/>
      <c r="F46" s="55"/>
      <c r="G46" s="55"/>
      <c r="I46" s="9"/>
    </row>
    <row r="47" spans="2:9" ht="15">
      <c r="B47" s="39" t="s">
        <v>22</v>
      </c>
      <c r="C47" s="40">
        <v>107639</v>
      </c>
      <c r="D47" s="40">
        <v>50175</v>
      </c>
      <c r="E47" s="40">
        <v>11165</v>
      </c>
      <c r="F47" s="40">
        <v>8791</v>
      </c>
      <c r="G47" s="40">
        <f>SUM(C47:F47)</f>
        <v>177770</v>
      </c>
      <c r="H47" s="9"/>
      <c r="I47" s="9"/>
    </row>
    <row r="48" spans="2:9" ht="15">
      <c r="B48" s="39" t="s">
        <v>23</v>
      </c>
      <c r="C48" s="13">
        <v>42530.90288</v>
      </c>
      <c r="D48" s="13">
        <v>11403.464614</v>
      </c>
      <c r="E48" s="13">
        <v>4673.333</v>
      </c>
      <c r="F48" s="13">
        <v>1483.54</v>
      </c>
      <c r="G48" s="13">
        <f>SUM(C48:F48)</f>
        <v>60091.240494000005</v>
      </c>
      <c r="H48" s="9"/>
      <c r="I48" s="9"/>
    </row>
    <row r="49" spans="1:8" ht="15">
      <c r="A49" s="4"/>
      <c r="B49" s="56"/>
      <c r="C49" s="56"/>
      <c r="D49" s="56"/>
      <c r="E49" s="56"/>
      <c r="F49" s="56"/>
      <c r="G49" s="56"/>
      <c r="H49" s="56"/>
    </row>
    <row r="50" spans="2:7" ht="21">
      <c r="B50" s="64" t="s">
        <v>82</v>
      </c>
      <c r="C50" s="65"/>
      <c r="D50" s="65"/>
      <c r="E50" s="65"/>
      <c r="F50" s="65"/>
      <c r="G50" s="66"/>
    </row>
    <row r="51" spans="1:8" ht="15">
      <c r="A51" s="4"/>
      <c r="B51" s="77"/>
      <c r="C51" s="77"/>
      <c r="D51" s="77"/>
      <c r="E51" s="77"/>
      <c r="F51" s="77"/>
      <c r="G51" s="77"/>
      <c r="H51" s="77"/>
    </row>
    <row r="52" spans="2:7" ht="15">
      <c r="B52" s="55" t="s">
        <v>92</v>
      </c>
      <c r="C52" s="55"/>
      <c r="D52" s="55"/>
      <c r="E52" s="55"/>
      <c r="F52" s="55"/>
      <c r="G52" s="55"/>
    </row>
    <row r="53" spans="2:7" ht="15">
      <c r="B53" s="70" t="s">
        <v>24</v>
      </c>
      <c r="C53" s="70"/>
      <c r="D53" s="70"/>
      <c r="E53" s="70"/>
      <c r="F53" s="70"/>
      <c r="G53" s="70"/>
    </row>
    <row r="54" spans="2:7" ht="15">
      <c r="B54" s="39" t="s">
        <v>25</v>
      </c>
      <c r="C54" s="40">
        <v>135674</v>
      </c>
      <c r="D54" s="40">
        <v>7427</v>
      </c>
      <c r="E54" s="40">
        <v>2543</v>
      </c>
      <c r="F54" s="40">
        <v>1091</v>
      </c>
      <c r="G54" s="40">
        <f aca="true" t="shared" si="0" ref="G54:G70">SUM(C54:F54)</f>
        <v>146735</v>
      </c>
    </row>
    <row r="55" spans="2:7" ht="15">
      <c r="B55" s="39" t="s">
        <v>26</v>
      </c>
      <c r="C55" s="40">
        <v>60691.660651</v>
      </c>
      <c r="D55" s="40">
        <v>13476.20558000002</v>
      </c>
      <c r="E55" s="40">
        <v>3685.129955</v>
      </c>
      <c r="F55" s="40">
        <v>1123</v>
      </c>
      <c r="G55" s="40">
        <f t="shared" si="0"/>
        <v>78975.99618600002</v>
      </c>
    </row>
    <row r="56" spans="2:7" ht="15">
      <c r="B56" s="39" t="s">
        <v>27</v>
      </c>
      <c r="C56" s="40">
        <v>9.94464672671256</v>
      </c>
      <c r="D56" s="40">
        <v>41.24746692677979</v>
      </c>
      <c r="E56" s="40">
        <v>28</v>
      </c>
      <c r="F56" s="40">
        <v>18</v>
      </c>
      <c r="G56" s="40">
        <f>AVERAGE(C56:F56)</f>
        <v>24.29802841337309</v>
      </c>
    </row>
    <row r="57" spans="2:7" ht="15">
      <c r="B57" s="39" t="s">
        <v>28</v>
      </c>
      <c r="C57" s="40">
        <v>742911</v>
      </c>
      <c r="D57" s="40">
        <v>194601.53310806467</v>
      </c>
      <c r="E57" s="40">
        <v>72760</v>
      </c>
      <c r="F57" s="40">
        <v>24989</v>
      </c>
      <c r="G57" s="40">
        <f t="shared" si="0"/>
        <v>1035261.5331080647</v>
      </c>
    </row>
    <row r="58" spans="2:7" ht="15">
      <c r="B58" s="39" t="s">
        <v>108</v>
      </c>
      <c r="C58" s="13">
        <v>1192623.509235</v>
      </c>
      <c r="D58" s="13">
        <v>301746.2134667318</v>
      </c>
      <c r="E58" s="40">
        <v>85745</v>
      </c>
      <c r="F58" s="40">
        <v>29041</v>
      </c>
      <c r="G58" s="13">
        <f t="shared" si="0"/>
        <v>1609155.7227017318</v>
      </c>
    </row>
    <row r="59" spans="2:7" ht="15">
      <c r="B59" s="63" t="s">
        <v>29</v>
      </c>
      <c r="C59" s="63"/>
      <c r="D59" s="63"/>
      <c r="E59" s="63"/>
      <c r="F59" s="63"/>
      <c r="G59" s="63"/>
    </row>
    <row r="60" spans="2:7" ht="15">
      <c r="B60" s="39" t="s">
        <v>25</v>
      </c>
      <c r="C60" s="24">
        <v>0</v>
      </c>
      <c r="D60" s="18">
        <v>0</v>
      </c>
      <c r="E60" s="24">
        <v>0</v>
      </c>
      <c r="F60" s="24">
        <v>0</v>
      </c>
      <c r="G60" s="40">
        <f t="shared" si="0"/>
        <v>0</v>
      </c>
    </row>
    <row r="61" spans="2:7" ht="15">
      <c r="B61" s="39" t="s">
        <v>26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2:7" ht="15">
      <c r="B62" s="39" t="s">
        <v>27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2:7" ht="15">
      <c r="B63" s="39" t="s">
        <v>28</v>
      </c>
      <c r="C63" s="24">
        <v>0</v>
      </c>
      <c r="D63" s="18">
        <v>1</v>
      </c>
      <c r="E63" s="24">
        <v>0</v>
      </c>
      <c r="F63" s="24">
        <v>0</v>
      </c>
      <c r="G63" s="40">
        <f t="shared" si="0"/>
        <v>1</v>
      </c>
    </row>
    <row r="64" spans="2:7" ht="15">
      <c r="B64" s="39" t="s">
        <v>108</v>
      </c>
      <c r="C64" s="24">
        <v>0</v>
      </c>
      <c r="D64" s="13">
        <v>2.078516</v>
      </c>
      <c r="E64" s="24">
        <v>0</v>
      </c>
      <c r="F64" s="24">
        <v>0</v>
      </c>
      <c r="G64" s="14">
        <f t="shared" si="0"/>
        <v>2.078516</v>
      </c>
    </row>
    <row r="65" spans="2:7" ht="15">
      <c r="B65" s="70" t="s">
        <v>31</v>
      </c>
      <c r="C65" s="70"/>
      <c r="D65" s="70"/>
      <c r="E65" s="70"/>
      <c r="F65" s="70"/>
      <c r="G65" s="70"/>
    </row>
    <row r="66" spans="2:7" ht="15">
      <c r="B66" s="39" t="s">
        <v>25</v>
      </c>
      <c r="C66" s="37">
        <v>7921</v>
      </c>
      <c r="D66" s="37">
        <v>3750</v>
      </c>
      <c r="E66" s="37">
        <v>2562</v>
      </c>
      <c r="F66" s="37">
        <v>43</v>
      </c>
      <c r="G66" s="37">
        <f t="shared" si="0"/>
        <v>14276</v>
      </c>
    </row>
    <row r="67" spans="2:7" ht="15">
      <c r="B67" s="39" t="s">
        <v>26</v>
      </c>
      <c r="C67" s="37">
        <v>4316.789104</v>
      </c>
      <c r="D67" s="37">
        <v>3851.851875000008</v>
      </c>
      <c r="E67" s="37">
        <v>2268</v>
      </c>
      <c r="F67" s="37">
        <v>18</v>
      </c>
      <c r="G67" s="37">
        <f t="shared" si="0"/>
        <v>10454.640979000009</v>
      </c>
    </row>
    <row r="68" spans="2:7" ht="15">
      <c r="B68" s="39" t="s">
        <v>27</v>
      </c>
      <c r="C68" s="37">
        <v>31.9164246938518</v>
      </c>
      <c r="D68" s="37">
        <v>52.133716325312925</v>
      </c>
      <c r="E68" s="37">
        <v>43</v>
      </c>
      <c r="F68" s="37">
        <v>52</v>
      </c>
      <c r="G68" s="37">
        <f>AVERAGE(C68:F68)</f>
        <v>44.76253525479118</v>
      </c>
    </row>
    <row r="69" spans="2:7" ht="15">
      <c r="B69" s="39" t="s">
        <v>28</v>
      </c>
      <c r="C69" s="37">
        <v>135646</v>
      </c>
      <c r="D69" s="37">
        <v>137009.46689193533</v>
      </c>
      <c r="E69" s="37">
        <v>51321</v>
      </c>
      <c r="F69" s="37">
        <v>7141</v>
      </c>
      <c r="G69" s="37">
        <f t="shared" si="0"/>
        <v>331117.4668919353</v>
      </c>
    </row>
    <row r="70" spans="2:7" ht="15">
      <c r="B70" s="39" t="s">
        <v>108</v>
      </c>
      <c r="C70" s="14">
        <v>96248.076446</v>
      </c>
      <c r="D70" s="14">
        <v>98369.89432926828</v>
      </c>
      <c r="E70" s="37">
        <v>31852</v>
      </c>
      <c r="F70" s="37">
        <v>1548</v>
      </c>
      <c r="G70" s="14">
        <f t="shared" si="0"/>
        <v>228017.97077526827</v>
      </c>
    </row>
    <row r="71" spans="2:7" ht="15">
      <c r="B71" s="74" t="s">
        <v>32</v>
      </c>
      <c r="C71" s="75"/>
      <c r="D71" s="75"/>
      <c r="E71" s="75"/>
      <c r="F71" s="75"/>
      <c r="G71" s="76"/>
    </row>
    <row r="72" spans="2:7" ht="15">
      <c r="B72" s="22" t="s">
        <v>25</v>
      </c>
      <c r="C72" s="23">
        <v>143595</v>
      </c>
      <c r="D72" s="23">
        <v>11177</v>
      </c>
      <c r="E72" s="23">
        <v>5105</v>
      </c>
      <c r="F72" s="23">
        <v>1134</v>
      </c>
      <c r="G72" s="23">
        <f>SUM(C72:F72)</f>
        <v>161011</v>
      </c>
    </row>
    <row r="73" spans="2:7" ht="15">
      <c r="B73" s="22" t="s">
        <v>26</v>
      </c>
      <c r="C73" s="23">
        <v>65008.449755</v>
      </c>
      <c r="D73" s="23">
        <v>17328.057455000027</v>
      </c>
      <c r="E73" s="23">
        <v>5953.129955</v>
      </c>
      <c r="F73" s="23">
        <v>1141</v>
      </c>
      <c r="G73" s="26">
        <f>SUM(C73:F73)</f>
        <v>89430.63716500002</v>
      </c>
    </row>
    <row r="74" spans="2:7" ht="15">
      <c r="B74" s="22" t="s">
        <v>27</v>
      </c>
      <c r="C74" s="23">
        <v>20.93053571028218</v>
      </c>
      <c r="D74" s="23">
        <v>31.127061084030903</v>
      </c>
      <c r="E74" s="23">
        <v>35</v>
      </c>
      <c r="F74" s="23">
        <v>20</v>
      </c>
      <c r="G74" s="23">
        <f>AVERAGE(C74:F74)</f>
        <v>26.76439919857827</v>
      </c>
    </row>
    <row r="75" spans="2:7" ht="15">
      <c r="B75" s="22" t="s">
        <v>28</v>
      </c>
      <c r="C75" s="23">
        <v>878557</v>
      </c>
      <c r="D75" s="23">
        <v>331612</v>
      </c>
      <c r="E75" s="23">
        <v>124081</v>
      </c>
      <c r="F75" s="23">
        <v>32130</v>
      </c>
      <c r="G75" s="23">
        <f>SUM(C75:F75)</f>
        <v>1366380</v>
      </c>
    </row>
    <row r="76" spans="2:7" ht="15">
      <c r="B76" s="22" t="s">
        <v>108</v>
      </c>
      <c r="C76" s="26">
        <v>1288871.585681</v>
      </c>
      <c r="D76" s="26">
        <v>400118.18631200003</v>
      </c>
      <c r="E76" s="23">
        <v>117597</v>
      </c>
      <c r="F76" s="23">
        <v>30589</v>
      </c>
      <c r="G76" s="26">
        <f>SUM(C76:F76)</f>
        <v>1837175.771993</v>
      </c>
    </row>
    <row r="77" spans="1:8" ht="15">
      <c r="A77" s="4"/>
      <c r="B77" s="56"/>
      <c r="C77" s="56"/>
      <c r="D77" s="56"/>
      <c r="E77" s="56"/>
      <c r="F77" s="56"/>
      <c r="G77" s="56"/>
      <c r="H77" s="56"/>
    </row>
    <row r="78" spans="2:7" ht="15">
      <c r="B78" s="60" t="s">
        <v>30</v>
      </c>
      <c r="C78" s="61"/>
      <c r="D78" s="61"/>
      <c r="E78" s="61"/>
      <c r="F78" s="61"/>
      <c r="G78" s="62"/>
    </row>
    <row r="79" spans="2:7" ht="15">
      <c r="B79" s="71" t="s">
        <v>24</v>
      </c>
      <c r="C79" s="72"/>
      <c r="D79" s="72"/>
      <c r="E79" s="72"/>
      <c r="F79" s="72"/>
      <c r="G79" s="73"/>
    </row>
    <row r="80" spans="2:7" ht="15">
      <c r="B80" s="39" t="s">
        <v>25</v>
      </c>
      <c r="C80" s="24">
        <v>4</v>
      </c>
      <c r="D80" s="24">
        <v>0</v>
      </c>
      <c r="E80" s="43">
        <v>0</v>
      </c>
      <c r="F80" s="24" t="s">
        <v>110</v>
      </c>
      <c r="G80" s="24">
        <f>SUM(C80:F80)</f>
        <v>4</v>
      </c>
    </row>
    <row r="81" spans="2:7" ht="15">
      <c r="B81" s="39" t="s">
        <v>26</v>
      </c>
      <c r="C81" s="30">
        <v>112.628137</v>
      </c>
      <c r="D81" s="30">
        <v>0</v>
      </c>
      <c r="E81" s="43">
        <v>0</v>
      </c>
      <c r="F81" s="30" t="s">
        <v>110</v>
      </c>
      <c r="G81" s="30">
        <f>SUM(C81:F81)</f>
        <v>112.628137</v>
      </c>
    </row>
    <row r="82" spans="2:7" ht="15">
      <c r="B82" s="39" t="s">
        <v>27</v>
      </c>
      <c r="C82" s="30">
        <v>267</v>
      </c>
      <c r="D82" s="30">
        <v>0</v>
      </c>
      <c r="E82" s="24">
        <v>0</v>
      </c>
      <c r="F82" s="30" t="s">
        <v>110</v>
      </c>
      <c r="G82" s="30">
        <f>AVERAGE(C82:F82)</f>
        <v>89</v>
      </c>
    </row>
    <row r="83" spans="2:7" ht="15">
      <c r="B83" s="39" t="s">
        <v>28</v>
      </c>
      <c r="C83" s="30">
        <v>1127</v>
      </c>
      <c r="D83" s="30">
        <v>146</v>
      </c>
      <c r="E83" s="30">
        <v>7</v>
      </c>
      <c r="F83" s="30">
        <v>1</v>
      </c>
      <c r="G83" s="30">
        <f>SUM(C83:F83)</f>
        <v>1281</v>
      </c>
    </row>
    <row r="84" spans="2:7" ht="15">
      <c r="B84" s="39" t="s">
        <v>108</v>
      </c>
      <c r="C84" s="13">
        <v>22425.238682</v>
      </c>
      <c r="D84" s="13">
        <v>1774.822945</v>
      </c>
      <c r="E84" s="30">
        <v>89</v>
      </c>
      <c r="F84" s="13">
        <v>15.04610753689739</v>
      </c>
      <c r="G84" s="13">
        <f>SUM(C84:F84)</f>
        <v>24304.107734536898</v>
      </c>
    </row>
    <row r="85" spans="2:7" ht="15">
      <c r="B85" s="71" t="s">
        <v>29</v>
      </c>
      <c r="C85" s="72"/>
      <c r="D85" s="72"/>
      <c r="E85" s="72"/>
      <c r="F85" s="72"/>
      <c r="G85" s="73"/>
    </row>
    <row r="86" spans="2:7" ht="15">
      <c r="B86" s="39" t="s">
        <v>25</v>
      </c>
      <c r="C86" s="24">
        <v>0</v>
      </c>
      <c r="D86" s="24">
        <v>0</v>
      </c>
      <c r="E86" s="24">
        <v>0</v>
      </c>
      <c r="F86" s="24" t="s">
        <v>110</v>
      </c>
      <c r="G86" s="37">
        <f>SUM(C86:F86)</f>
        <v>0</v>
      </c>
    </row>
    <row r="87" spans="2:7" ht="15">
      <c r="B87" s="39" t="s">
        <v>26</v>
      </c>
      <c r="C87" s="24">
        <v>0</v>
      </c>
      <c r="D87" s="24">
        <v>0</v>
      </c>
      <c r="E87" s="24">
        <v>0</v>
      </c>
      <c r="F87" s="24" t="s">
        <v>110</v>
      </c>
      <c r="G87" s="37">
        <f>SUM(C87:F87)</f>
        <v>0</v>
      </c>
    </row>
    <row r="88" spans="2:7" ht="15">
      <c r="B88" s="39" t="s">
        <v>27</v>
      </c>
      <c r="C88" s="24">
        <v>0</v>
      </c>
      <c r="D88" s="24">
        <v>0</v>
      </c>
      <c r="E88" s="24">
        <v>0</v>
      </c>
      <c r="F88" s="24" t="s">
        <v>110</v>
      </c>
      <c r="G88" s="37">
        <f>AVERAGE(C88:F88)</f>
        <v>0</v>
      </c>
    </row>
    <row r="89" spans="2:7" ht="15">
      <c r="B89" s="39" t="s">
        <v>28</v>
      </c>
      <c r="C89" s="24">
        <v>0</v>
      </c>
      <c r="D89" s="24">
        <v>0</v>
      </c>
      <c r="E89" s="24">
        <v>0</v>
      </c>
      <c r="F89" s="24" t="s">
        <v>110</v>
      </c>
      <c r="G89" s="37">
        <f>SUM(C89:F89)</f>
        <v>0</v>
      </c>
    </row>
    <row r="90" spans="2:7" ht="15">
      <c r="B90" s="39" t="s">
        <v>108</v>
      </c>
      <c r="C90" s="24">
        <v>0</v>
      </c>
      <c r="D90" s="24">
        <v>0</v>
      </c>
      <c r="E90" s="24">
        <v>0</v>
      </c>
      <c r="F90" s="24" t="s">
        <v>110</v>
      </c>
      <c r="G90" s="37">
        <f>SUM(C90:F90)</f>
        <v>0</v>
      </c>
    </row>
    <row r="91" spans="2:7" ht="15">
      <c r="B91" s="71" t="s">
        <v>31</v>
      </c>
      <c r="C91" s="72"/>
      <c r="D91" s="72"/>
      <c r="E91" s="72"/>
      <c r="F91" s="72"/>
      <c r="G91" s="73"/>
    </row>
    <row r="92" spans="2:7" ht="15">
      <c r="B92" s="39" t="s">
        <v>25</v>
      </c>
      <c r="C92" s="39">
        <v>0</v>
      </c>
      <c r="D92" s="24">
        <v>0</v>
      </c>
      <c r="E92" s="24">
        <v>0</v>
      </c>
      <c r="F92" s="24" t="s">
        <v>110</v>
      </c>
      <c r="G92" s="37">
        <f>SUM(C92:F92)</f>
        <v>0</v>
      </c>
    </row>
    <row r="93" spans="2:7" ht="15">
      <c r="B93" s="39" t="s">
        <v>26</v>
      </c>
      <c r="C93" s="36">
        <v>0</v>
      </c>
      <c r="D93" s="24">
        <v>0</v>
      </c>
      <c r="E93" s="24">
        <v>0</v>
      </c>
      <c r="F93" s="24" t="s">
        <v>110</v>
      </c>
      <c r="G93" s="37">
        <f>SUM(C93:F93)</f>
        <v>0</v>
      </c>
    </row>
    <row r="94" spans="2:7" ht="15">
      <c r="B94" s="39" t="s">
        <v>27</v>
      </c>
      <c r="C94" s="42">
        <v>0</v>
      </c>
      <c r="D94" s="24">
        <v>0</v>
      </c>
      <c r="E94" s="24">
        <v>0</v>
      </c>
      <c r="F94" s="24" t="s">
        <v>110</v>
      </c>
      <c r="G94" s="37">
        <f>AVERAGE(C94:F94)</f>
        <v>0</v>
      </c>
    </row>
    <row r="95" spans="2:7" ht="15">
      <c r="B95" s="39" t="s">
        <v>28</v>
      </c>
      <c r="C95" s="42">
        <v>15</v>
      </c>
      <c r="D95" s="24">
        <v>0</v>
      </c>
      <c r="E95" s="24">
        <v>0</v>
      </c>
      <c r="F95" s="24" t="s">
        <v>110</v>
      </c>
      <c r="G95" s="37">
        <f>SUM(C95:F95)</f>
        <v>15</v>
      </c>
    </row>
    <row r="96" spans="2:7" ht="15">
      <c r="B96" s="39" t="s">
        <v>108</v>
      </c>
      <c r="C96" s="13">
        <v>212.024027</v>
      </c>
      <c r="D96" s="24">
        <v>0</v>
      </c>
      <c r="E96" s="24">
        <v>0</v>
      </c>
      <c r="F96" s="24" t="s">
        <v>110</v>
      </c>
      <c r="G96" s="13">
        <f>SUM(C96:F96)</f>
        <v>212.024027</v>
      </c>
    </row>
    <row r="97" spans="2:7" ht="15">
      <c r="B97" s="74" t="s">
        <v>91</v>
      </c>
      <c r="C97" s="75"/>
      <c r="D97" s="75"/>
      <c r="E97" s="75"/>
      <c r="F97" s="75"/>
      <c r="G97" s="76"/>
    </row>
    <row r="98" spans="2:7" ht="15">
      <c r="B98" s="22" t="s">
        <v>25</v>
      </c>
      <c r="C98" s="23">
        <v>4</v>
      </c>
      <c r="D98" s="22">
        <v>0</v>
      </c>
      <c r="E98" s="23">
        <v>0</v>
      </c>
      <c r="F98" s="25" t="s">
        <v>110</v>
      </c>
      <c r="G98" s="23">
        <f>SUM(C98:F98)</f>
        <v>4</v>
      </c>
    </row>
    <row r="99" spans="2:7" ht="15">
      <c r="B99" s="22" t="s">
        <v>26</v>
      </c>
      <c r="C99" s="23">
        <v>112.628137</v>
      </c>
      <c r="D99" s="22">
        <v>0</v>
      </c>
      <c r="E99" s="23">
        <v>0</v>
      </c>
      <c r="F99" s="25" t="s">
        <v>110</v>
      </c>
      <c r="G99" s="26">
        <f>SUM(C99:F99)</f>
        <v>112.628137</v>
      </c>
    </row>
    <row r="100" spans="2:7" ht="15">
      <c r="B100" s="22" t="s">
        <v>27</v>
      </c>
      <c r="C100" s="23">
        <v>267</v>
      </c>
      <c r="D100" s="22">
        <v>0</v>
      </c>
      <c r="E100" s="23">
        <v>0</v>
      </c>
      <c r="F100" s="25" t="s">
        <v>110</v>
      </c>
      <c r="G100" s="23">
        <f>AVERAGE(C100:F100)</f>
        <v>89</v>
      </c>
    </row>
    <row r="101" spans="2:7" ht="15">
      <c r="B101" s="22" t="s">
        <v>28</v>
      </c>
      <c r="C101" s="23">
        <v>1142</v>
      </c>
      <c r="D101" s="22">
        <v>146</v>
      </c>
      <c r="E101" s="22">
        <v>7</v>
      </c>
      <c r="F101" s="33">
        <v>1</v>
      </c>
      <c r="G101" s="23">
        <f>SUM(C101:F101)</f>
        <v>1296</v>
      </c>
    </row>
    <row r="102" spans="2:7" ht="15">
      <c r="B102" s="22" t="s">
        <v>108</v>
      </c>
      <c r="C102" s="26">
        <v>22637.262709</v>
      </c>
      <c r="D102" s="26">
        <v>1774.822945</v>
      </c>
      <c r="E102" s="22">
        <v>89</v>
      </c>
      <c r="F102" s="26">
        <v>15.04610753689739</v>
      </c>
      <c r="G102" s="26">
        <f>SUM(C102:F102)</f>
        <v>24516.131761536897</v>
      </c>
    </row>
    <row r="103" spans="1:8" ht="15">
      <c r="A103" s="4"/>
      <c r="B103" s="56"/>
      <c r="C103" s="56"/>
      <c r="D103" s="56"/>
      <c r="E103" s="56"/>
      <c r="F103" s="56"/>
      <c r="G103" s="56"/>
      <c r="H103" s="56"/>
    </row>
    <row r="104" spans="2:7" ht="15">
      <c r="B104" s="55" t="s">
        <v>41</v>
      </c>
      <c r="C104" s="55"/>
      <c r="D104" s="55"/>
      <c r="E104" s="55"/>
      <c r="F104" s="55"/>
      <c r="G104" s="55"/>
    </row>
    <row r="105" spans="2:7" ht="15">
      <c r="B105" s="70" t="s">
        <v>40</v>
      </c>
      <c r="C105" s="70"/>
      <c r="D105" s="70"/>
      <c r="E105" s="70"/>
      <c r="F105" s="70"/>
      <c r="G105" s="70"/>
    </row>
    <row r="106" spans="2:7" ht="15">
      <c r="B106" s="39" t="s">
        <v>37</v>
      </c>
      <c r="C106" s="14">
        <v>2.08</v>
      </c>
      <c r="D106" s="17">
        <v>2.75</v>
      </c>
      <c r="E106" s="17">
        <v>2.79</v>
      </c>
      <c r="F106" s="17">
        <v>2.36</v>
      </c>
      <c r="G106" s="17">
        <f>AVERAGE(C106:F106)</f>
        <v>2.495</v>
      </c>
    </row>
    <row r="107" spans="2:7" ht="15">
      <c r="B107" s="39" t="s">
        <v>38</v>
      </c>
      <c r="C107" s="14">
        <v>2.08</v>
      </c>
      <c r="D107" s="17">
        <v>2.61</v>
      </c>
      <c r="E107" s="39">
        <v>2.64</v>
      </c>
      <c r="F107" s="17">
        <v>2.36</v>
      </c>
      <c r="G107" s="17">
        <f>AVERAGE(C107:F107)</f>
        <v>2.4225</v>
      </c>
    </row>
    <row r="108" spans="2:7" ht="15">
      <c r="B108" s="39" t="s">
        <v>39</v>
      </c>
      <c r="C108" s="14">
        <v>2.08</v>
      </c>
      <c r="D108" s="17">
        <v>2.51</v>
      </c>
      <c r="E108" s="39">
        <v>2.5</v>
      </c>
      <c r="F108" s="17">
        <v>2.36</v>
      </c>
      <c r="G108" s="17">
        <f>AVERAGE(C108:F108)</f>
        <v>2.3625</v>
      </c>
    </row>
    <row r="109" spans="2:7" ht="15">
      <c r="B109" s="70" t="s">
        <v>85</v>
      </c>
      <c r="C109" s="70"/>
      <c r="D109" s="70"/>
      <c r="E109" s="70"/>
      <c r="F109" s="70"/>
      <c r="G109" s="70"/>
    </row>
    <row r="110" spans="2:7" ht="15">
      <c r="B110" s="39" t="s">
        <v>37</v>
      </c>
      <c r="C110" s="14">
        <v>1.8</v>
      </c>
      <c r="D110" s="17">
        <v>1.89</v>
      </c>
      <c r="E110" s="39">
        <v>1.88</v>
      </c>
      <c r="F110" s="17">
        <v>1.8</v>
      </c>
      <c r="G110" s="17">
        <f>AVERAGE(C110:F110)</f>
        <v>1.8425</v>
      </c>
    </row>
    <row r="111" spans="2:7" ht="15">
      <c r="B111" s="39" t="s">
        <v>38</v>
      </c>
      <c r="C111" s="14">
        <v>1.8</v>
      </c>
      <c r="D111" s="17">
        <v>1.89</v>
      </c>
      <c r="E111" s="39">
        <v>1.89</v>
      </c>
      <c r="F111" s="17">
        <v>1.8</v>
      </c>
      <c r="G111" s="17">
        <f>AVERAGE(C111:F111)</f>
        <v>1.845</v>
      </c>
    </row>
    <row r="112" spans="2:7" ht="15">
      <c r="B112" s="39" t="s">
        <v>39</v>
      </c>
      <c r="C112" s="14">
        <v>1.8</v>
      </c>
      <c r="D112" s="17">
        <v>1.89</v>
      </c>
      <c r="E112" s="17">
        <v>1.86</v>
      </c>
      <c r="F112" s="17">
        <v>1.8</v>
      </c>
      <c r="G112" s="17">
        <f>AVERAGE(C112:F112)</f>
        <v>1.8375</v>
      </c>
    </row>
    <row r="113" spans="1:9" ht="15">
      <c r="A113" s="4"/>
      <c r="B113" s="56"/>
      <c r="C113" s="56"/>
      <c r="D113" s="56"/>
      <c r="E113" s="56"/>
      <c r="F113" s="56"/>
      <c r="G113" s="56"/>
      <c r="H113" s="56"/>
      <c r="I113" s="56"/>
    </row>
    <row r="114" spans="2:7" ht="15">
      <c r="B114" s="70" t="s">
        <v>42</v>
      </c>
      <c r="C114" s="70"/>
      <c r="D114" s="70"/>
      <c r="E114" s="70"/>
      <c r="F114" s="70"/>
      <c r="G114" s="70"/>
    </row>
    <row r="115" spans="2:7" ht="15">
      <c r="B115" s="39" t="s">
        <v>37</v>
      </c>
      <c r="C115" s="14">
        <v>1.59</v>
      </c>
      <c r="D115" s="17">
        <v>1.84</v>
      </c>
      <c r="E115" s="17">
        <v>1.74</v>
      </c>
      <c r="F115" s="17">
        <v>1.78</v>
      </c>
      <c r="G115" s="17">
        <f>AVERAGE(C115:F115)</f>
        <v>1.7375</v>
      </c>
    </row>
    <row r="116" spans="2:7" ht="15">
      <c r="B116" s="39" t="s">
        <v>38</v>
      </c>
      <c r="C116" s="14">
        <v>1.59</v>
      </c>
      <c r="D116" s="17">
        <v>1.84</v>
      </c>
      <c r="E116" s="39">
        <v>1.8</v>
      </c>
      <c r="F116" s="17">
        <v>1.78</v>
      </c>
      <c r="G116" s="17">
        <f>AVERAGE(C116:F116)</f>
        <v>1.7525000000000002</v>
      </c>
    </row>
    <row r="117" spans="2:7" ht="15">
      <c r="B117" s="39" t="s">
        <v>39</v>
      </c>
      <c r="C117" s="14">
        <v>1.59</v>
      </c>
      <c r="D117" s="17">
        <v>1.84</v>
      </c>
      <c r="E117" s="39">
        <v>1.81</v>
      </c>
      <c r="F117" s="17">
        <v>1.78</v>
      </c>
      <c r="G117" s="17">
        <f>AVERAGE(C117:F117)</f>
        <v>1.7550000000000001</v>
      </c>
    </row>
    <row r="118" spans="2:7" ht="15">
      <c r="B118" s="71" t="s">
        <v>86</v>
      </c>
      <c r="C118" s="72"/>
      <c r="D118" s="72"/>
      <c r="E118" s="72"/>
      <c r="F118" s="72"/>
      <c r="G118" s="73"/>
    </row>
    <row r="119" spans="2:7" ht="15">
      <c r="B119" s="39" t="s">
        <v>37</v>
      </c>
      <c r="C119" s="14">
        <v>0.98</v>
      </c>
      <c r="D119" s="17">
        <v>1.84</v>
      </c>
      <c r="E119" s="39">
        <v>0</v>
      </c>
      <c r="F119" s="17">
        <v>1.78</v>
      </c>
      <c r="G119" s="17">
        <f>AVERAGE(C119:F119)</f>
        <v>1.1500000000000001</v>
      </c>
    </row>
    <row r="120" spans="2:7" ht="15">
      <c r="B120" s="39" t="s">
        <v>38</v>
      </c>
      <c r="C120" s="14">
        <v>0.98</v>
      </c>
      <c r="D120" s="17">
        <v>1.84</v>
      </c>
      <c r="E120" s="39">
        <v>0</v>
      </c>
      <c r="F120" s="17">
        <v>1.78</v>
      </c>
      <c r="G120" s="17">
        <f>AVERAGE(C120:F120)</f>
        <v>1.1500000000000001</v>
      </c>
    </row>
    <row r="121" spans="2:7" ht="15">
      <c r="B121" s="39" t="s">
        <v>39</v>
      </c>
      <c r="C121" s="14">
        <v>0.98</v>
      </c>
      <c r="D121" s="17">
        <v>1.84</v>
      </c>
      <c r="E121" s="17">
        <v>1.78</v>
      </c>
      <c r="F121" s="17">
        <v>1.78</v>
      </c>
      <c r="G121" s="17">
        <f>AVERAGE(C121:F121)</f>
        <v>1.5950000000000002</v>
      </c>
    </row>
    <row r="122" spans="1:8" ht="15">
      <c r="A122" s="4"/>
      <c r="B122" s="56"/>
      <c r="C122" s="56"/>
      <c r="D122" s="56"/>
      <c r="E122" s="56"/>
      <c r="F122" s="56"/>
      <c r="G122" s="56"/>
      <c r="H122" s="56"/>
    </row>
    <row r="123" spans="2:7" ht="15">
      <c r="B123" s="60" t="s">
        <v>43</v>
      </c>
      <c r="C123" s="61"/>
      <c r="D123" s="61"/>
      <c r="E123" s="61"/>
      <c r="F123" s="61"/>
      <c r="G123" s="62"/>
    </row>
    <row r="124" spans="2:8" ht="15">
      <c r="B124" s="2" t="s">
        <v>105</v>
      </c>
      <c r="C124" s="14">
        <v>5.65</v>
      </c>
      <c r="D124" s="32">
        <v>0</v>
      </c>
      <c r="E124" s="24">
        <v>0</v>
      </c>
      <c r="F124" s="24" t="s">
        <v>110</v>
      </c>
      <c r="G124" s="14">
        <f>AVERAGE(C124:F124)</f>
        <v>1.8833333333333335</v>
      </c>
      <c r="H124" s="3"/>
    </row>
    <row r="125" spans="2:7" ht="15">
      <c r="B125" s="60" t="s">
        <v>111</v>
      </c>
      <c r="C125" s="61"/>
      <c r="D125" s="61"/>
      <c r="E125" s="61"/>
      <c r="F125" s="61"/>
      <c r="G125" s="62"/>
    </row>
    <row r="126" spans="2:7" ht="15">
      <c r="B126" s="5" t="s">
        <v>106</v>
      </c>
      <c r="C126" s="14">
        <v>1.92</v>
      </c>
      <c r="D126" s="14">
        <v>2.163</v>
      </c>
      <c r="E126" s="14">
        <v>2.263612</v>
      </c>
      <c r="F126" s="15">
        <v>2.27</v>
      </c>
      <c r="G126" s="14">
        <f>AVERAGE(C126:F126)</f>
        <v>2.154153</v>
      </c>
    </row>
    <row r="127" spans="1:8" ht="15">
      <c r="A127" s="4"/>
      <c r="B127" s="69"/>
      <c r="C127" s="69"/>
      <c r="D127" s="69"/>
      <c r="E127" s="69"/>
      <c r="F127" s="69"/>
      <c r="G127" s="69"/>
      <c r="H127" s="69"/>
    </row>
    <row r="128" spans="2:7" ht="15">
      <c r="B128" s="55" t="s">
        <v>44</v>
      </c>
      <c r="C128" s="55"/>
      <c r="D128" s="55"/>
      <c r="E128" s="55"/>
      <c r="F128" s="55"/>
      <c r="G128" s="55"/>
    </row>
    <row r="129" spans="2:7" ht="15">
      <c r="B129" s="39" t="s">
        <v>45</v>
      </c>
      <c r="C129" s="37">
        <v>362821</v>
      </c>
      <c r="D129" s="40">
        <v>38386</v>
      </c>
      <c r="E129" s="37">
        <v>8563</v>
      </c>
      <c r="F129" s="39">
        <v>341</v>
      </c>
      <c r="G129" s="37">
        <f>SUM(C129:F129)</f>
        <v>410111</v>
      </c>
    </row>
    <row r="130" spans="2:7" ht="15">
      <c r="B130" s="39" t="s">
        <v>46</v>
      </c>
      <c r="C130" s="13">
        <v>181420.44433</v>
      </c>
      <c r="D130" s="13">
        <v>4562.439568</v>
      </c>
      <c r="E130" s="37">
        <v>1123</v>
      </c>
      <c r="F130" s="37">
        <v>47</v>
      </c>
      <c r="G130" s="13">
        <f>SUM(C130:F130)</f>
        <v>187152.883898</v>
      </c>
    </row>
    <row r="131" spans="1:8" ht="15">
      <c r="A131" s="4"/>
      <c r="B131" s="56"/>
      <c r="C131" s="56"/>
      <c r="D131" s="56"/>
      <c r="E131" s="56"/>
      <c r="F131" s="56"/>
      <c r="G131" s="56"/>
      <c r="H131" s="56"/>
    </row>
    <row r="132" spans="2:7" ht="15">
      <c r="B132" s="55" t="s">
        <v>47</v>
      </c>
      <c r="C132" s="55"/>
      <c r="D132" s="55"/>
      <c r="E132" s="55"/>
      <c r="F132" s="55"/>
      <c r="G132" s="55"/>
    </row>
    <row r="133" spans="2:7" ht="15">
      <c r="B133" s="39" t="s">
        <v>48</v>
      </c>
      <c r="C133" s="41">
        <v>619605</v>
      </c>
      <c r="D133" s="40">
        <v>305868</v>
      </c>
      <c r="E133" s="40">
        <v>142548</v>
      </c>
      <c r="F133" s="37">
        <v>402057</v>
      </c>
      <c r="G133" s="37">
        <f>SUM(C133:F133)</f>
        <v>1470078</v>
      </c>
    </row>
    <row r="134" spans="1:8" ht="15">
      <c r="A134" s="4"/>
      <c r="B134" s="56"/>
      <c r="C134" s="56"/>
      <c r="D134" s="56"/>
      <c r="E134" s="56"/>
      <c r="F134" s="56"/>
      <c r="G134" s="56"/>
      <c r="H134" s="56"/>
    </row>
    <row r="135" spans="2:7" ht="21">
      <c r="B135" s="68" t="s">
        <v>88</v>
      </c>
      <c r="C135" s="68"/>
      <c r="D135" s="68"/>
      <c r="E135" s="68"/>
      <c r="F135" s="68"/>
      <c r="G135" s="68"/>
    </row>
    <row r="136" spans="2:7" ht="15">
      <c r="B136" s="55" t="s">
        <v>49</v>
      </c>
      <c r="C136" s="55"/>
      <c r="D136" s="55"/>
      <c r="E136" s="55"/>
      <c r="F136" s="55"/>
      <c r="G136" s="55"/>
    </row>
    <row r="137" spans="2:9" ht="15">
      <c r="B137" s="39" t="s">
        <v>50</v>
      </c>
      <c r="C137" s="37">
        <v>68064</v>
      </c>
      <c r="D137" s="37">
        <v>7595</v>
      </c>
      <c r="E137" s="37">
        <v>0</v>
      </c>
      <c r="F137" s="37">
        <v>10505</v>
      </c>
      <c r="G137" s="40">
        <f>SUM(C137:F137)</f>
        <v>86164</v>
      </c>
      <c r="H137" s="9"/>
      <c r="I137" s="9"/>
    </row>
    <row r="138" spans="2:9" ht="15">
      <c r="B138" s="39" t="s">
        <v>51</v>
      </c>
      <c r="C138" s="37">
        <v>2555</v>
      </c>
      <c r="D138" s="37">
        <v>2763</v>
      </c>
      <c r="E138" s="37">
        <v>10</v>
      </c>
      <c r="F138" s="37">
        <v>675</v>
      </c>
      <c r="G138" s="40">
        <f>SUM(C138:F138)</f>
        <v>6003</v>
      </c>
      <c r="H138" s="9"/>
      <c r="I138" s="9"/>
    </row>
    <row r="139" spans="1:9" ht="15">
      <c r="A139" s="4"/>
      <c r="B139" s="56"/>
      <c r="C139" s="56"/>
      <c r="D139" s="56"/>
      <c r="E139" s="56"/>
      <c r="F139" s="56"/>
      <c r="G139" s="56"/>
      <c r="H139" s="56"/>
      <c r="I139" s="9"/>
    </row>
    <row r="140" spans="2:9" ht="15">
      <c r="B140" s="60" t="s">
        <v>52</v>
      </c>
      <c r="C140" s="61"/>
      <c r="D140" s="61"/>
      <c r="E140" s="61"/>
      <c r="F140" s="61"/>
      <c r="G140" s="62"/>
      <c r="I140" s="9"/>
    </row>
    <row r="141" spans="2:9" ht="15">
      <c r="B141" s="39" t="s">
        <v>53</v>
      </c>
      <c r="C141" s="37">
        <v>0</v>
      </c>
      <c r="D141" s="40">
        <v>0</v>
      </c>
      <c r="E141" s="37">
        <v>0</v>
      </c>
      <c r="F141" s="24" t="s">
        <v>110</v>
      </c>
      <c r="G141" s="40">
        <f>SUM(C141:F141)</f>
        <v>0</v>
      </c>
      <c r="H141" s="9"/>
      <c r="I141" s="9"/>
    </row>
    <row r="142" spans="1:8" ht="15">
      <c r="A142" s="4"/>
      <c r="B142" s="56"/>
      <c r="C142" s="56"/>
      <c r="D142" s="56"/>
      <c r="E142" s="56"/>
      <c r="F142" s="56"/>
      <c r="G142" s="56"/>
      <c r="H142" s="56"/>
    </row>
    <row r="143" spans="2:7" ht="21">
      <c r="B143" s="64" t="s">
        <v>89</v>
      </c>
      <c r="C143" s="65"/>
      <c r="D143" s="65"/>
      <c r="E143" s="65"/>
      <c r="F143" s="65"/>
      <c r="G143" s="66"/>
    </row>
    <row r="144" spans="2:7" ht="15">
      <c r="B144" s="60" t="s">
        <v>83</v>
      </c>
      <c r="C144" s="61"/>
      <c r="D144" s="61"/>
      <c r="E144" s="61"/>
      <c r="F144" s="61"/>
      <c r="G144" s="62"/>
    </row>
    <row r="145" spans="1:8" ht="15">
      <c r="A145" s="4"/>
      <c r="B145" s="67"/>
      <c r="C145" s="67"/>
      <c r="D145" s="67"/>
      <c r="E145" s="67"/>
      <c r="F145" s="67"/>
      <c r="G145" s="67"/>
      <c r="H145" s="67"/>
    </row>
    <row r="146" spans="2:7" ht="15">
      <c r="B146" s="63" t="s">
        <v>54</v>
      </c>
      <c r="C146" s="63"/>
      <c r="D146" s="63"/>
      <c r="E146" s="63"/>
      <c r="F146" s="63"/>
      <c r="G146" s="63"/>
    </row>
    <row r="147" spans="2:7" ht="15">
      <c r="B147" s="39" t="s">
        <v>55</v>
      </c>
      <c r="C147" s="37">
        <v>4616</v>
      </c>
      <c r="D147" s="40">
        <v>8040.93318549784</v>
      </c>
      <c r="E147" s="39">
        <v>0</v>
      </c>
      <c r="F147" s="37">
        <v>172</v>
      </c>
      <c r="G147" s="37">
        <f>SUM(C147:F147)</f>
        <v>12828.93318549784</v>
      </c>
    </row>
    <row r="148" spans="2:7" ht="15">
      <c r="B148" s="39" t="s">
        <v>56</v>
      </c>
      <c r="C148" s="13">
        <v>93.839</v>
      </c>
      <c r="D148" s="13">
        <v>160.481392</v>
      </c>
      <c r="E148" s="39">
        <v>0</v>
      </c>
      <c r="F148" s="13">
        <v>4.43533</v>
      </c>
      <c r="G148" s="13">
        <f>SUM(C148:F148)</f>
        <v>258.755722</v>
      </c>
    </row>
    <row r="149" spans="1:8" ht="15">
      <c r="A149" s="4"/>
      <c r="B149" s="56"/>
      <c r="C149" s="56"/>
      <c r="D149" s="56"/>
      <c r="E149" s="56"/>
      <c r="F149" s="56"/>
      <c r="G149" s="56"/>
      <c r="H149" s="56"/>
    </row>
    <row r="150" spans="2:7" ht="15">
      <c r="B150" s="63" t="s">
        <v>57</v>
      </c>
      <c r="C150" s="63"/>
      <c r="D150" s="63"/>
      <c r="E150" s="63"/>
      <c r="F150" s="63"/>
      <c r="G150" s="63"/>
    </row>
    <row r="151" spans="2:8" ht="15">
      <c r="B151" s="39" t="s">
        <v>58</v>
      </c>
      <c r="C151" s="39">
        <v>0</v>
      </c>
      <c r="D151" s="39">
        <v>2</v>
      </c>
      <c r="E151" s="39">
        <v>11</v>
      </c>
      <c r="F151" s="39">
        <v>0</v>
      </c>
      <c r="G151" s="37">
        <f>SUM(C151:F151)</f>
        <v>13</v>
      </c>
      <c r="H151" s="27"/>
    </row>
    <row r="152" spans="2:8" ht="15">
      <c r="B152" s="39" t="s">
        <v>59</v>
      </c>
      <c r="C152" s="39">
        <v>0</v>
      </c>
      <c r="D152" s="39">
        <v>0.04</v>
      </c>
      <c r="E152" s="13">
        <v>0.265</v>
      </c>
      <c r="F152" s="39">
        <v>0</v>
      </c>
      <c r="G152" s="13">
        <f>SUM(C152:F152)</f>
        <v>0.305</v>
      </c>
      <c r="H152" s="27"/>
    </row>
    <row r="153" spans="1:8" ht="15">
      <c r="A153" s="4"/>
      <c r="B153" s="56"/>
      <c r="C153" s="56"/>
      <c r="D153" s="56"/>
      <c r="E153" s="56"/>
      <c r="F153" s="56"/>
      <c r="G153" s="56"/>
      <c r="H153" s="56"/>
    </row>
    <row r="154" spans="2:7" ht="15">
      <c r="B154" s="63" t="s">
        <v>62</v>
      </c>
      <c r="C154" s="63"/>
      <c r="D154" s="63"/>
      <c r="E154" s="63"/>
      <c r="F154" s="63"/>
      <c r="G154" s="63"/>
    </row>
    <row r="155" spans="2:8" ht="15">
      <c r="B155" s="39" t="s">
        <v>60</v>
      </c>
      <c r="C155" s="39">
        <v>0</v>
      </c>
      <c r="D155" s="40">
        <v>288</v>
      </c>
      <c r="E155" s="39">
        <v>0</v>
      </c>
      <c r="F155" s="34">
        <v>16</v>
      </c>
      <c r="G155" s="37">
        <f>SUM(C155:F155)</f>
        <v>304</v>
      </c>
      <c r="H155" s="27"/>
    </row>
    <row r="156" spans="2:8" ht="15">
      <c r="B156" s="39" t="s">
        <v>61</v>
      </c>
      <c r="C156" s="39">
        <v>0</v>
      </c>
      <c r="D156" s="13">
        <v>173.19</v>
      </c>
      <c r="E156" s="39">
        <v>0</v>
      </c>
      <c r="F156" s="13">
        <v>0.04522</v>
      </c>
      <c r="G156" s="13">
        <f>SUM(C156:F156)</f>
        <v>173.23522</v>
      </c>
      <c r="H156" s="27"/>
    </row>
    <row r="157" spans="1:8" ht="15">
      <c r="A157" s="4"/>
      <c r="B157" s="56"/>
      <c r="C157" s="56"/>
      <c r="D157" s="56"/>
      <c r="E157" s="56"/>
      <c r="F157" s="56"/>
      <c r="G157" s="56"/>
      <c r="H157" s="56"/>
    </row>
    <row r="158" spans="2:7" ht="15">
      <c r="B158" s="63" t="s">
        <v>74</v>
      </c>
      <c r="C158" s="63"/>
      <c r="D158" s="63"/>
      <c r="E158" s="63"/>
      <c r="F158" s="63"/>
      <c r="G158" s="63"/>
    </row>
    <row r="159" spans="2:7" ht="15">
      <c r="B159" s="22" t="s">
        <v>75</v>
      </c>
      <c r="C159" s="23">
        <v>4616</v>
      </c>
      <c r="D159" s="23">
        <v>8330.93318549784</v>
      </c>
      <c r="E159" s="23">
        <v>11</v>
      </c>
      <c r="F159" s="23">
        <v>188</v>
      </c>
      <c r="G159" s="23">
        <f>SUM(C159:F159)</f>
        <v>13145.93318549784</v>
      </c>
    </row>
    <row r="160" spans="2:7" ht="15">
      <c r="B160" s="22" t="s">
        <v>76</v>
      </c>
      <c r="C160" s="26">
        <v>93.839</v>
      </c>
      <c r="D160" s="26">
        <v>333.711392</v>
      </c>
      <c r="E160" s="26">
        <v>0.265</v>
      </c>
      <c r="F160" s="26">
        <v>4.48055</v>
      </c>
      <c r="G160" s="26">
        <f>SUM(C160:F160)</f>
        <v>432.29594199999997</v>
      </c>
    </row>
    <row r="161" spans="1:8" ht="15">
      <c r="A161" s="4"/>
      <c r="B161" s="56"/>
      <c r="C161" s="56"/>
      <c r="D161" s="56"/>
      <c r="E161" s="56"/>
      <c r="F161" s="56"/>
      <c r="G161" s="56"/>
      <c r="H161" s="56"/>
    </row>
    <row r="162" spans="2:7" ht="15">
      <c r="B162" s="55" t="s">
        <v>63</v>
      </c>
      <c r="C162" s="55"/>
      <c r="D162" s="55"/>
      <c r="E162" s="55"/>
      <c r="F162" s="55"/>
      <c r="G162" s="55"/>
    </row>
    <row r="163" spans="2:7" ht="15">
      <c r="B163" s="18" t="s">
        <v>60</v>
      </c>
      <c r="C163" s="37">
        <v>4396</v>
      </c>
      <c r="D163" s="40">
        <v>28649.1708627378</v>
      </c>
      <c r="E163" s="37">
        <v>3754</v>
      </c>
      <c r="F163" s="37">
        <v>33</v>
      </c>
      <c r="G163" s="37">
        <f>SUM(C163:F163)</f>
        <v>36832.170862737796</v>
      </c>
    </row>
    <row r="164" spans="2:7" ht="15">
      <c r="B164" s="18" t="s">
        <v>61</v>
      </c>
      <c r="C164" s="13">
        <v>103.5</v>
      </c>
      <c r="D164" s="13">
        <v>135.925303</v>
      </c>
      <c r="E164" s="13">
        <v>32.682919</v>
      </c>
      <c r="F164" s="13">
        <v>0.10855</v>
      </c>
      <c r="G164" s="13">
        <f>SUM(C164:F164)</f>
        <v>272.216772</v>
      </c>
    </row>
    <row r="165" spans="1:7" ht="15">
      <c r="A165" s="4"/>
      <c r="B165" s="56"/>
      <c r="C165" s="56"/>
      <c r="D165" s="56"/>
      <c r="E165" s="56"/>
      <c r="F165" s="56"/>
      <c r="G165" s="56"/>
    </row>
    <row r="166" spans="2:7" ht="15">
      <c r="B166" s="60" t="s">
        <v>64</v>
      </c>
      <c r="C166" s="61"/>
      <c r="D166" s="61"/>
      <c r="E166" s="61"/>
      <c r="F166" s="61"/>
      <c r="G166" s="62"/>
    </row>
    <row r="167" spans="2:7" ht="15">
      <c r="B167" s="57" t="s">
        <v>65</v>
      </c>
      <c r="C167" s="58"/>
      <c r="D167" s="58"/>
      <c r="E167" s="58"/>
      <c r="F167" s="58"/>
      <c r="G167" s="59"/>
    </row>
    <row r="168" spans="2:7" ht="15">
      <c r="B168" s="39" t="s">
        <v>66</v>
      </c>
      <c r="C168" s="37">
        <v>496</v>
      </c>
      <c r="D168" s="40">
        <v>2667.04761904762</v>
      </c>
      <c r="E168" s="37">
        <v>174</v>
      </c>
      <c r="F168" s="40">
        <v>40</v>
      </c>
      <c r="G168" s="37">
        <f>SUM(C168:F168)</f>
        <v>3377.04761904762</v>
      </c>
    </row>
    <row r="169" spans="2:7" ht="15">
      <c r="B169" s="39" t="s">
        <v>67</v>
      </c>
      <c r="C169" s="13">
        <v>12.4</v>
      </c>
      <c r="D169" s="13">
        <v>55.994851000000004</v>
      </c>
      <c r="E169" s="13">
        <v>3.48</v>
      </c>
      <c r="F169" s="13">
        <v>1.034</v>
      </c>
      <c r="G169" s="13">
        <f>SUM(C169:F169)</f>
        <v>72.90885100000001</v>
      </c>
    </row>
    <row r="170" spans="1:7" ht="15">
      <c r="A170" s="4"/>
      <c r="B170" s="56"/>
      <c r="C170" s="56"/>
      <c r="D170" s="56"/>
      <c r="E170" s="56"/>
      <c r="F170" s="56"/>
      <c r="G170" s="56"/>
    </row>
    <row r="171" spans="2:7" ht="15">
      <c r="B171" s="57" t="s">
        <v>68</v>
      </c>
      <c r="C171" s="58"/>
      <c r="D171" s="58"/>
      <c r="E171" s="58"/>
      <c r="F171" s="58"/>
      <c r="G171" s="59"/>
    </row>
    <row r="172" spans="2:7" ht="15">
      <c r="B172" s="39" t="s">
        <v>69</v>
      </c>
      <c r="C172" s="37">
        <v>2156</v>
      </c>
      <c r="D172" s="40">
        <v>1049</v>
      </c>
      <c r="E172" s="37">
        <v>357</v>
      </c>
      <c r="F172" s="40">
        <v>118</v>
      </c>
      <c r="G172" s="37">
        <f>SUM(C172:F172)</f>
        <v>3680</v>
      </c>
    </row>
    <row r="173" spans="2:7" ht="15">
      <c r="B173" s="39" t="s">
        <v>67</v>
      </c>
      <c r="C173" s="13">
        <v>47.4</v>
      </c>
      <c r="D173" s="13">
        <v>22.029</v>
      </c>
      <c r="E173" s="13">
        <v>7.14</v>
      </c>
      <c r="F173" s="13">
        <v>2.737</v>
      </c>
      <c r="G173" s="13">
        <f>SUM(C173:F173)</f>
        <v>79.306</v>
      </c>
    </row>
    <row r="174" spans="1:8" ht="15">
      <c r="A174" s="4"/>
      <c r="B174" s="56"/>
      <c r="C174" s="56"/>
      <c r="D174" s="56"/>
      <c r="E174" s="56"/>
      <c r="F174" s="56"/>
      <c r="G174" s="56"/>
      <c r="H174" s="56"/>
    </row>
    <row r="175" spans="2:7" ht="15">
      <c r="B175" s="57" t="s">
        <v>70</v>
      </c>
      <c r="C175" s="58"/>
      <c r="D175" s="58"/>
      <c r="E175" s="58"/>
      <c r="F175" s="58"/>
      <c r="G175" s="59"/>
    </row>
    <row r="176" spans="2:7" ht="15">
      <c r="B176" s="39" t="s">
        <v>69</v>
      </c>
      <c r="C176" s="40">
        <v>186</v>
      </c>
      <c r="D176" s="40">
        <v>290</v>
      </c>
      <c r="E176" s="37">
        <v>180</v>
      </c>
      <c r="F176" s="40">
        <v>24</v>
      </c>
      <c r="G176" s="37">
        <f>SUM(C176:F176)</f>
        <v>680</v>
      </c>
    </row>
    <row r="177" spans="2:7" ht="15">
      <c r="B177" s="39" t="s">
        <v>67</v>
      </c>
      <c r="C177" s="13">
        <v>13</v>
      </c>
      <c r="D177" s="13">
        <v>22.94</v>
      </c>
      <c r="E177" s="13">
        <v>10.185631</v>
      </c>
      <c r="F177" s="13">
        <v>1.693737</v>
      </c>
      <c r="G177" s="13">
        <f>SUM(C177:F177)</f>
        <v>47.819368</v>
      </c>
    </row>
    <row r="178" spans="1:8" ht="15">
      <c r="A178" s="4"/>
      <c r="B178" s="56"/>
      <c r="C178" s="56"/>
      <c r="D178" s="56"/>
      <c r="E178" s="56"/>
      <c r="F178" s="56"/>
      <c r="G178" s="56"/>
      <c r="H178" s="56"/>
    </row>
    <row r="179" spans="2:7" ht="15">
      <c r="B179" s="57" t="s">
        <v>71</v>
      </c>
      <c r="C179" s="58"/>
      <c r="D179" s="58"/>
      <c r="E179" s="58"/>
      <c r="F179" s="58"/>
      <c r="G179" s="59"/>
    </row>
    <row r="180" spans="2:7" ht="15">
      <c r="B180" s="39" t="s">
        <v>69</v>
      </c>
      <c r="C180" s="40">
        <v>480</v>
      </c>
      <c r="D180" s="40">
        <v>157</v>
      </c>
      <c r="E180" s="29">
        <v>0</v>
      </c>
      <c r="F180" s="40">
        <v>19</v>
      </c>
      <c r="G180" s="37">
        <f>SUM(C180:F180)</f>
        <v>656</v>
      </c>
    </row>
    <row r="181" spans="2:7" ht="15">
      <c r="B181" s="39" t="s">
        <v>67</v>
      </c>
      <c r="C181" s="13">
        <v>15</v>
      </c>
      <c r="D181" s="13">
        <v>7.863856</v>
      </c>
      <c r="E181" s="29">
        <v>0</v>
      </c>
      <c r="F181" s="13">
        <v>1.14</v>
      </c>
      <c r="G181" s="13">
        <f>SUM(C181:F181)</f>
        <v>24.003856</v>
      </c>
    </row>
    <row r="182" spans="1:8" ht="15">
      <c r="A182" s="4"/>
      <c r="B182" s="56"/>
      <c r="C182" s="56"/>
      <c r="D182" s="56"/>
      <c r="E182" s="56"/>
      <c r="F182" s="56"/>
      <c r="G182" s="56"/>
      <c r="H182" s="56"/>
    </row>
    <row r="183" spans="2:7" ht="15">
      <c r="B183" s="55" t="s">
        <v>77</v>
      </c>
      <c r="C183" s="55"/>
      <c r="D183" s="55"/>
      <c r="E183" s="55"/>
      <c r="F183" s="55"/>
      <c r="G183" s="55"/>
    </row>
    <row r="184" spans="2:7" ht="15">
      <c r="B184" s="22" t="s">
        <v>78</v>
      </c>
      <c r="C184" s="23">
        <v>3318</v>
      </c>
      <c r="D184" s="23">
        <v>4163.04761904762</v>
      </c>
      <c r="E184" s="23">
        <v>711</v>
      </c>
      <c r="F184" s="23">
        <v>234</v>
      </c>
      <c r="G184" s="23">
        <f>SUM(C184:F184)</f>
        <v>8426.04761904762</v>
      </c>
    </row>
    <row r="185" spans="2:7" ht="15">
      <c r="B185" s="22" t="s">
        <v>79</v>
      </c>
      <c r="C185" s="26">
        <v>87.80000000000001</v>
      </c>
      <c r="D185" s="26">
        <v>108.827707</v>
      </c>
      <c r="E185" s="26">
        <v>20.805631</v>
      </c>
      <c r="F185" s="26">
        <v>6.713287</v>
      </c>
      <c r="G185" s="26">
        <f>SUM(C185:F185)</f>
        <v>224.14662500000003</v>
      </c>
    </row>
    <row r="186" spans="1:8" ht="15">
      <c r="A186" s="4"/>
      <c r="B186" s="56"/>
      <c r="C186" s="56"/>
      <c r="D186" s="56"/>
      <c r="E186" s="56"/>
      <c r="F186" s="56"/>
      <c r="G186" s="56"/>
      <c r="H186" s="56"/>
    </row>
    <row r="187" spans="2:7" ht="15">
      <c r="B187" s="55" t="s">
        <v>72</v>
      </c>
      <c r="C187" s="55"/>
      <c r="D187" s="55"/>
      <c r="E187" s="55"/>
      <c r="F187" s="55"/>
      <c r="G187" s="55"/>
    </row>
    <row r="188" spans="2:7" ht="15">
      <c r="B188" s="18" t="s">
        <v>93</v>
      </c>
      <c r="C188" s="37">
        <v>1582</v>
      </c>
      <c r="D188" s="40">
        <v>14256.504951078</v>
      </c>
      <c r="E188" s="37">
        <v>53</v>
      </c>
      <c r="F188" s="35">
        <v>0</v>
      </c>
      <c r="G188" s="37">
        <f>SUM(C188:F188)</f>
        <v>15891.504951078</v>
      </c>
    </row>
    <row r="189" spans="2:7" ht="15">
      <c r="B189" s="18" t="s">
        <v>94</v>
      </c>
      <c r="C189" s="13">
        <v>19</v>
      </c>
      <c r="D189" s="13">
        <v>192.472872</v>
      </c>
      <c r="E189" s="13">
        <v>2.12</v>
      </c>
      <c r="F189" s="35">
        <v>0</v>
      </c>
      <c r="G189" s="13">
        <f>SUM(C189:F189)</f>
        <v>213.592872</v>
      </c>
    </row>
    <row r="190" spans="1:8" ht="15">
      <c r="A190" s="4"/>
      <c r="B190" s="56"/>
      <c r="C190" s="56"/>
      <c r="D190" s="56"/>
      <c r="E190" s="56"/>
      <c r="F190" s="56"/>
      <c r="G190" s="56"/>
      <c r="H190" s="56"/>
    </row>
    <row r="191" spans="2:7" ht="15">
      <c r="B191" s="55" t="s">
        <v>73</v>
      </c>
      <c r="C191" s="55"/>
      <c r="D191" s="55"/>
      <c r="E191" s="55"/>
      <c r="F191" s="55"/>
      <c r="G191" s="55"/>
    </row>
    <row r="192" spans="2:7" ht="15">
      <c r="B192" s="22" t="s">
        <v>95</v>
      </c>
      <c r="C192" s="38">
        <v>13912</v>
      </c>
      <c r="D192" s="38">
        <v>55399.65661836126</v>
      </c>
      <c r="E192" s="38">
        <v>4529</v>
      </c>
      <c r="F192" s="38">
        <v>422</v>
      </c>
      <c r="G192" s="38">
        <f>SUM(C192:F192)</f>
        <v>74262.65661836126</v>
      </c>
    </row>
    <row r="193" spans="2:7" ht="15">
      <c r="B193" s="22" t="s">
        <v>96</v>
      </c>
      <c r="C193" s="26">
        <v>304.139</v>
      </c>
      <c r="D193" s="26">
        <v>770.9372739999999</v>
      </c>
      <c r="E193" s="26">
        <v>55.87355</v>
      </c>
      <c r="F193" s="26">
        <v>11.193837</v>
      </c>
      <c r="G193" s="26">
        <f>SUM(C193:F193)</f>
        <v>1142.143661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109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">
      <selection activeCell="B125" sqref="B125:G125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107</v>
      </c>
      <c r="B1" s="1"/>
      <c r="C1" s="1"/>
      <c r="D1" s="1"/>
      <c r="E1" s="1"/>
      <c r="F1" s="1"/>
    </row>
    <row r="2" spans="2:7" ht="21">
      <c r="B2" s="1"/>
      <c r="C2" s="79" t="s">
        <v>4</v>
      </c>
      <c r="D2" s="80"/>
      <c r="E2" s="80"/>
      <c r="F2" s="80"/>
      <c r="G2" s="81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19" t="s">
        <v>97</v>
      </c>
    </row>
    <row r="4" spans="2:7" ht="21">
      <c r="B4" s="64" t="s">
        <v>80</v>
      </c>
      <c r="C4" s="65"/>
      <c r="D4" s="65"/>
      <c r="E4" s="65"/>
      <c r="F4" s="65"/>
      <c r="G4" s="66"/>
    </row>
    <row r="5" spans="2:7" ht="15">
      <c r="B5" s="60" t="s">
        <v>11</v>
      </c>
      <c r="C5" s="61"/>
      <c r="D5" s="61"/>
      <c r="E5" s="61"/>
      <c r="F5" s="61"/>
      <c r="G5" s="62"/>
    </row>
    <row r="6" spans="2:7" ht="15">
      <c r="B6" s="6" t="s">
        <v>5</v>
      </c>
      <c r="C6" s="16">
        <v>56331</v>
      </c>
      <c r="D6" s="16">
        <v>9513</v>
      </c>
      <c r="E6" s="16">
        <v>11503</v>
      </c>
      <c r="F6" s="16">
        <v>7886</v>
      </c>
      <c r="G6" s="16">
        <f>SUM(C6:F6)</f>
        <v>85233</v>
      </c>
    </row>
    <row r="7" spans="2:7" ht="15">
      <c r="B7" s="39" t="s">
        <v>6</v>
      </c>
      <c r="C7" s="16">
        <v>320</v>
      </c>
      <c r="D7" s="16">
        <v>235</v>
      </c>
      <c r="E7" s="16">
        <v>11</v>
      </c>
      <c r="F7" s="16">
        <v>0</v>
      </c>
      <c r="G7" s="16">
        <f>SUM(C7:F7)</f>
        <v>566</v>
      </c>
    </row>
    <row r="8" spans="2:7" ht="15">
      <c r="B8" s="22" t="s">
        <v>7</v>
      </c>
      <c r="C8" s="31">
        <v>56651</v>
      </c>
      <c r="D8" s="31">
        <v>9748</v>
      </c>
      <c r="E8" s="31">
        <v>11514</v>
      </c>
      <c r="F8" s="31">
        <v>7886</v>
      </c>
      <c r="G8" s="31">
        <f>SUM(C8:F8)</f>
        <v>85799</v>
      </c>
    </row>
    <row r="9" spans="2:7" ht="15">
      <c r="B9" s="56"/>
      <c r="C9" s="56"/>
      <c r="D9" s="56"/>
      <c r="E9" s="56"/>
      <c r="F9" s="56"/>
      <c r="G9" s="56"/>
    </row>
    <row r="10" spans="2:7" ht="15">
      <c r="B10" s="60" t="s">
        <v>12</v>
      </c>
      <c r="C10" s="61"/>
      <c r="D10" s="61"/>
      <c r="E10" s="61"/>
      <c r="F10" s="61"/>
      <c r="G10" s="62"/>
    </row>
    <row r="11" spans="2:7" ht="15">
      <c r="B11" s="57" t="s">
        <v>33</v>
      </c>
      <c r="C11" s="58"/>
      <c r="D11" s="58"/>
      <c r="E11" s="58"/>
      <c r="F11" s="58"/>
      <c r="G11" s="59"/>
    </row>
    <row r="12" spans="2:7" ht="15">
      <c r="B12" s="20" t="s">
        <v>10</v>
      </c>
      <c r="C12" s="16">
        <v>976603</v>
      </c>
      <c r="D12" s="16">
        <v>155265</v>
      </c>
      <c r="E12" s="21">
        <v>61478</v>
      </c>
      <c r="F12" s="21">
        <v>30797</v>
      </c>
      <c r="G12" s="21">
        <f>SUM(C12:F12)</f>
        <v>1224143</v>
      </c>
    </row>
    <row r="13" spans="2:7" ht="15">
      <c r="B13" s="20" t="s">
        <v>9</v>
      </c>
      <c r="C13" s="16">
        <v>2284873</v>
      </c>
      <c r="D13" s="16">
        <v>524314</v>
      </c>
      <c r="E13" s="21">
        <v>250030</v>
      </c>
      <c r="F13" s="21">
        <v>139594</v>
      </c>
      <c r="G13" s="21">
        <f>SUM(C13:F13)</f>
        <v>3198811</v>
      </c>
    </row>
    <row r="14" spans="2:7" ht="15">
      <c r="B14" s="22" t="s">
        <v>8</v>
      </c>
      <c r="C14" s="23">
        <v>3261476</v>
      </c>
      <c r="D14" s="23">
        <v>987471</v>
      </c>
      <c r="E14" s="23">
        <v>311508</v>
      </c>
      <c r="F14" s="23">
        <v>170391</v>
      </c>
      <c r="G14" s="23">
        <f>SUM(C14:F14)</f>
        <v>4730846</v>
      </c>
    </row>
    <row r="15" spans="2:7" ht="15">
      <c r="B15" s="22" t="s">
        <v>90</v>
      </c>
      <c r="C15" s="23">
        <v>412478</v>
      </c>
      <c r="D15" s="23">
        <v>130553</v>
      </c>
      <c r="E15" s="23">
        <v>2727</v>
      </c>
      <c r="F15" s="23">
        <v>0</v>
      </c>
      <c r="G15" s="23">
        <f>SUM(C15:F15)</f>
        <v>545758</v>
      </c>
    </row>
    <row r="16" spans="2:7" ht="15">
      <c r="B16" s="22" t="s">
        <v>34</v>
      </c>
      <c r="C16" s="23">
        <v>3673954</v>
      </c>
      <c r="D16" s="23">
        <v>1118024</v>
      </c>
      <c r="E16" s="23">
        <v>314235</v>
      </c>
      <c r="F16" s="23">
        <v>170391</v>
      </c>
      <c r="G16" s="23">
        <f>SUM(C16:F16)</f>
        <v>5276604</v>
      </c>
    </row>
    <row r="17" spans="2:7" ht="15">
      <c r="B17" s="56"/>
      <c r="C17" s="56"/>
      <c r="D17" s="56"/>
      <c r="E17" s="56"/>
      <c r="F17" s="56"/>
      <c r="G17" s="56"/>
    </row>
    <row r="18" spans="2:7" ht="15">
      <c r="B18" s="57" t="s">
        <v>87</v>
      </c>
      <c r="C18" s="58"/>
      <c r="D18" s="58"/>
      <c r="E18" s="58"/>
      <c r="F18" s="58"/>
      <c r="G18" s="59"/>
    </row>
    <row r="19" spans="2:7" ht="15">
      <c r="B19" s="18" t="s">
        <v>35</v>
      </c>
      <c r="C19" s="37">
        <v>4402</v>
      </c>
      <c r="D19" s="37">
        <v>2602</v>
      </c>
      <c r="E19" s="29">
        <v>0</v>
      </c>
      <c r="F19" s="29">
        <v>0</v>
      </c>
      <c r="G19" s="16">
        <f>SUM(C19:F19)</f>
        <v>7004</v>
      </c>
    </row>
    <row r="20" spans="2:7" ht="15">
      <c r="B20" s="78"/>
      <c r="C20" s="78"/>
      <c r="D20" s="78"/>
      <c r="E20" s="78"/>
      <c r="F20" s="78"/>
      <c r="G20" s="78"/>
    </row>
    <row r="21" spans="2:7" ht="15">
      <c r="B21" s="22" t="s">
        <v>36</v>
      </c>
      <c r="C21" s="23">
        <v>3678356</v>
      </c>
      <c r="D21" s="23">
        <v>1120626</v>
      </c>
      <c r="E21" s="23">
        <v>314235</v>
      </c>
      <c r="F21" s="23">
        <v>170391</v>
      </c>
      <c r="G21" s="23">
        <f>SUM(C21:F21)</f>
        <v>5283608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98</v>
      </c>
      <c r="C23" s="11"/>
      <c r="D23" s="11"/>
      <c r="E23" s="11"/>
      <c r="F23" s="11"/>
      <c r="G23" s="12"/>
    </row>
    <row r="24" spans="2:7" ht="15">
      <c r="B24" s="22" t="s">
        <v>99</v>
      </c>
      <c r="C24" s="23">
        <v>441906</v>
      </c>
      <c r="D24" s="23">
        <v>257090</v>
      </c>
      <c r="E24" s="23">
        <v>129000</v>
      </c>
      <c r="F24" s="23">
        <v>22028</v>
      </c>
      <c r="G24" s="23">
        <f>SUM(C24:F24)</f>
        <v>850024</v>
      </c>
    </row>
    <row r="25" spans="2:6" ht="15">
      <c r="B25" s="1"/>
      <c r="C25" s="1"/>
      <c r="D25" s="1"/>
      <c r="E25" s="1"/>
      <c r="F25" s="1"/>
    </row>
    <row r="26" spans="2:7" ht="15">
      <c r="B26" s="28" t="s">
        <v>100</v>
      </c>
      <c r="C26" s="11"/>
      <c r="D26" s="11"/>
      <c r="E26" s="11"/>
      <c r="F26" s="11"/>
      <c r="G26" s="12"/>
    </row>
    <row r="27" spans="2:7" ht="15">
      <c r="B27" s="22" t="s">
        <v>101</v>
      </c>
      <c r="C27" s="23">
        <v>4120262</v>
      </c>
      <c r="D27" s="23">
        <v>1377716</v>
      </c>
      <c r="E27" s="23">
        <v>443235</v>
      </c>
      <c r="F27" s="23">
        <v>192419</v>
      </c>
      <c r="G27" s="23">
        <f>SUM(C27:F27)</f>
        <v>6133632</v>
      </c>
    </row>
    <row r="28" spans="2:8" ht="15">
      <c r="B28" s="56"/>
      <c r="C28" s="56"/>
      <c r="D28" s="56"/>
      <c r="E28" s="56"/>
      <c r="F28" s="56"/>
      <c r="G28" s="56"/>
      <c r="H28" s="56"/>
    </row>
    <row r="29" spans="2:7" ht="15">
      <c r="B29" s="60" t="s">
        <v>13</v>
      </c>
      <c r="C29" s="61"/>
      <c r="D29" s="61"/>
      <c r="E29" s="61"/>
      <c r="F29" s="61"/>
      <c r="G29" s="62"/>
    </row>
    <row r="30" spans="2:7" ht="15">
      <c r="B30" s="39" t="s">
        <v>14</v>
      </c>
      <c r="C30" s="40">
        <v>1378481</v>
      </c>
      <c r="D30" s="40">
        <v>252406</v>
      </c>
      <c r="E30" s="37">
        <v>119397</v>
      </c>
      <c r="F30" s="40">
        <v>18288</v>
      </c>
      <c r="G30" s="40">
        <f>SUM(C30:F30)</f>
        <v>1768572</v>
      </c>
    </row>
    <row r="31" spans="2:8" ht="15">
      <c r="B31" s="56"/>
      <c r="C31" s="56"/>
      <c r="D31" s="56"/>
      <c r="E31" s="56"/>
      <c r="F31" s="56"/>
      <c r="G31" s="56"/>
      <c r="H31" s="56"/>
    </row>
    <row r="32" spans="2:7" ht="15">
      <c r="B32" s="60" t="s">
        <v>84</v>
      </c>
      <c r="C32" s="61"/>
      <c r="D32" s="61"/>
      <c r="E32" s="61"/>
      <c r="F32" s="61"/>
      <c r="G32" s="62"/>
    </row>
    <row r="33" spans="2:7" ht="15">
      <c r="B33" s="39" t="s">
        <v>102</v>
      </c>
      <c r="C33" s="40">
        <v>2480321509061</v>
      </c>
      <c r="D33" s="40">
        <v>459569781187</v>
      </c>
      <c r="E33" s="40">
        <v>205585381035</v>
      </c>
      <c r="F33" s="40">
        <v>69140679012</v>
      </c>
      <c r="G33" s="40">
        <f>SUM(C33:F33)</f>
        <v>3214617350295</v>
      </c>
    </row>
    <row r="34" spans="2:7" ht="15">
      <c r="B34" s="39" t="s">
        <v>103</v>
      </c>
      <c r="C34" s="40">
        <v>116134060494</v>
      </c>
      <c r="D34" s="40">
        <f>213871*D24</f>
        <v>54984095390</v>
      </c>
      <c r="E34" s="40">
        <v>21295175600</v>
      </c>
      <c r="F34" s="40">
        <v>2801033500</v>
      </c>
      <c r="G34" s="40">
        <f>SUM(C34:F34)</f>
        <v>195214364984</v>
      </c>
    </row>
    <row r="35" spans="2:7" ht="15">
      <c r="B35" s="22" t="s">
        <v>104</v>
      </c>
      <c r="C35" s="23">
        <v>2596455569555</v>
      </c>
      <c r="D35" s="23">
        <v>459569995058</v>
      </c>
      <c r="E35" s="23">
        <v>226880556635</v>
      </c>
      <c r="F35" s="23">
        <v>71941712512</v>
      </c>
      <c r="G35" s="23">
        <f>SUM(C35:F35)</f>
        <v>3354847833760</v>
      </c>
    </row>
    <row r="36" spans="2:8" ht="15">
      <c r="B36" s="56"/>
      <c r="C36" s="56"/>
      <c r="D36" s="56"/>
      <c r="E36" s="56"/>
      <c r="F36" s="56"/>
      <c r="G36" s="56"/>
      <c r="H36" s="56"/>
    </row>
    <row r="37" spans="2:7" ht="21">
      <c r="B37" s="64" t="s">
        <v>81</v>
      </c>
      <c r="C37" s="65"/>
      <c r="D37" s="65"/>
      <c r="E37" s="65"/>
      <c r="F37" s="65"/>
      <c r="G37" s="66"/>
    </row>
    <row r="38" spans="2:7" ht="15">
      <c r="B38" s="60" t="s">
        <v>15</v>
      </c>
      <c r="C38" s="61"/>
      <c r="D38" s="61"/>
      <c r="E38" s="61"/>
      <c r="F38" s="61"/>
      <c r="G38" s="62"/>
    </row>
    <row r="39" spans="2:9" ht="15">
      <c r="B39" s="39" t="s">
        <v>16</v>
      </c>
      <c r="C39" s="37">
        <v>361630</v>
      </c>
      <c r="D39" s="37">
        <v>155701</v>
      </c>
      <c r="E39" s="37">
        <v>72604</v>
      </c>
      <c r="F39" s="37">
        <v>21208</v>
      </c>
      <c r="G39" s="37">
        <f>SUM(C39:F39)</f>
        <v>611143</v>
      </c>
      <c r="H39" s="9"/>
      <c r="I39" s="9"/>
    </row>
    <row r="40" spans="2:9" ht="15">
      <c r="B40" s="39" t="s">
        <v>17</v>
      </c>
      <c r="C40" s="49">
        <v>1906</v>
      </c>
      <c r="D40" s="13">
        <v>740.672071</v>
      </c>
      <c r="E40" s="37">
        <v>387</v>
      </c>
      <c r="F40" s="37">
        <v>114.717037</v>
      </c>
      <c r="G40" s="13">
        <f>SUM(C40:F40)</f>
        <v>3148.389108</v>
      </c>
      <c r="H40" s="9"/>
      <c r="I40" s="9"/>
    </row>
    <row r="41" spans="1:9" ht="15">
      <c r="A41" s="4"/>
      <c r="B41" s="56"/>
      <c r="C41" s="56"/>
      <c r="D41" s="56"/>
      <c r="E41" s="56"/>
      <c r="F41" s="56"/>
      <c r="G41" s="56"/>
      <c r="H41" s="56"/>
      <c r="I41" s="9"/>
    </row>
    <row r="42" spans="2:9" ht="15">
      <c r="B42" s="55" t="s">
        <v>18</v>
      </c>
      <c r="C42" s="55"/>
      <c r="D42" s="55"/>
      <c r="E42" s="55"/>
      <c r="F42" s="55"/>
      <c r="G42" s="55"/>
      <c r="I42" s="9"/>
    </row>
    <row r="43" spans="2:9" ht="15">
      <c r="B43" s="39" t="s">
        <v>19</v>
      </c>
      <c r="C43" s="37">
        <v>118</v>
      </c>
      <c r="D43" s="37">
        <v>41</v>
      </c>
      <c r="E43" s="37">
        <v>29</v>
      </c>
      <c r="F43" s="37">
        <v>4</v>
      </c>
      <c r="G43" s="37">
        <f>SUM(C43:F43)</f>
        <v>192</v>
      </c>
      <c r="H43" s="9"/>
      <c r="I43" s="9"/>
    </row>
    <row r="44" spans="2:9" ht="15">
      <c r="B44" s="39" t="s">
        <v>20</v>
      </c>
      <c r="C44" s="13">
        <v>1.4</v>
      </c>
      <c r="D44" s="13">
        <v>0.403991</v>
      </c>
      <c r="E44" s="13">
        <v>0.3</v>
      </c>
      <c r="F44" s="13">
        <v>0.102536</v>
      </c>
      <c r="G44" s="13">
        <f>SUM(C44:F44)</f>
        <v>2.206527</v>
      </c>
      <c r="H44" s="9"/>
      <c r="I44" s="9"/>
    </row>
    <row r="45" spans="1:9" ht="15">
      <c r="A45" s="4"/>
      <c r="B45" s="56"/>
      <c r="C45" s="56"/>
      <c r="D45" s="56"/>
      <c r="E45" s="56"/>
      <c r="F45" s="56"/>
      <c r="G45" s="56"/>
      <c r="H45" s="56"/>
      <c r="I45" s="9"/>
    </row>
    <row r="46" spans="2:9" ht="15">
      <c r="B46" s="55" t="s">
        <v>21</v>
      </c>
      <c r="C46" s="55"/>
      <c r="D46" s="55"/>
      <c r="E46" s="55"/>
      <c r="F46" s="55"/>
      <c r="G46" s="55"/>
      <c r="I46" s="9"/>
    </row>
    <row r="47" spans="2:9" ht="15">
      <c r="B47" s="39" t="s">
        <v>22</v>
      </c>
      <c r="C47" s="40">
        <v>113544</v>
      </c>
      <c r="D47" s="40">
        <v>56088</v>
      </c>
      <c r="E47" s="40">
        <v>10619</v>
      </c>
      <c r="F47" s="40">
        <v>9434</v>
      </c>
      <c r="G47" s="40">
        <f>SUM(C47:F47)</f>
        <v>189685</v>
      </c>
      <c r="H47" s="9"/>
      <c r="I47" s="9"/>
    </row>
    <row r="48" spans="2:9" ht="15">
      <c r="B48" s="39" t="s">
        <v>23</v>
      </c>
      <c r="C48" s="13">
        <v>43639.3108</v>
      </c>
      <c r="D48" s="13">
        <v>12773.422067</v>
      </c>
      <c r="E48" s="13">
        <v>4541.079</v>
      </c>
      <c r="F48" s="13">
        <v>1576.67</v>
      </c>
      <c r="G48" s="13">
        <f>SUM(C48:F48)</f>
        <v>62530.481866999995</v>
      </c>
      <c r="H48" s="9"/>
      <c r="I48" s="9"/>
    </row>
    <row r="49" spans="1:8" ht="15">
      <c r="A49" s="4"/>
      <c r="B49" s="56"/>
      <c r="C49" s="56"/>
      <c r="D49" s="56"/>
      <c r="E49" s="56"/>
      <c r="F49" s="56"/>
      <c r="G49" s="56"/>
      <c r="H49" s="56"/>
    </row>
    <row r="50" spans="2:7" ht="21">
      <c r="B50" s="64" t="s">
        <v>82</v>
      </c>
      <c r="C50" s="65"/>
      <c r="D50" s="65"/>
      <c r="E50" s="65"/>
      <c r="F50" s="65"/>
      <c r="G50" s="66"/>
    </row>
    <row r="51" spans="1:8" ht="15">
      <c r="A51" s="4"/>
      <c r="B51" s="77"/>
      <c r="C51" s="77"/>
      <c r="D51" s="77"/>
      <c r="E51" s="77"/>
      <c r="F51" s="77"/>
      <c r="G51" s="77"/>
      <c r="H51" s="77"/>
    </row>
    <row r="52" spans="2:7" ht="15">
      <c r="B52" s="55" t="s">
        <v>92</v>
      </c>
      <c r="C52" s="55"/>
      <c r="D52" s="55"/>
      <c r="E52" s="55"/>
      <c r="F52" s="55"/>
      <c r="G52" s="55"/>
    </row>
    <row r="53" spans="2:7" ht="15">
      <c r="B53" s="70" t="s">
        <v>24</v>
      </c>
      <c r="C53" s="70"/>
      <c r="D53" s="70"/>
      <c r="E53" s="70"/>
      <c r="F53" s="70"/>
      <c r="G53" s="70"/>
    </row>
    <row r="54" spans="2:7" ht="15">
      <c r="B54" s="39" t="s">
        <v>25</v>
      </c>
      <c r="C54" s="40">
        <v>142753</v>
      </c>
      <c r="D54" s="40">
        <v>6556</v>
      </c>
      <c r="E54" s="40">
        <v>2788</v>
      </c>
      <c r="F54" s="40">
        <v>990</v>
      </c>
      <c r="G54" s="40">
        <f aca="true" t="shared" si="0" ref="G54:G70">SUM(C54:F54)</f>
        <v>153087</v>
      </c>
    </row>
    <row r="55" spans="2:7" ht="15">
      <c r="B55" s="39" t="s">
        <v>26</v>
      </c>
      <c r="C55" s="40">
        <v>59500.233368</v>
      </c>
      <c r="D55" s="40">
        <v>11673.295863000008</v>
      </c>
      <c r="E55" s="40">
        <v>4298</v>
      </c>
      <c r="F55" s="40">
        <v>1039</v>
      </c>
      <c r="G55" s="40">
        <f t="shared" si="0"/>
        <v>76510.52923100001</v>
      </c>
    </row>
    <row r="56" spans="2:7" ht="15">
      <c r="B56" s="39" t="s">
        <v>27</v>
      </c>
      <c r="C56" s="40">
        <v>9.50405245423914</v>
      </c>
      <c r="D56" s="40">
        <v>40.62103261136913</v>
      </c>
      <c r="E56" s="40">
        <v>27</v>
      </c>
      <c r="F56" s="40">
        <v>19</v>
      </c>
      <c r="G56" s="40">
        <f>AVERAGE(C56:F56)</f>
        <v>24.03127126640207</v>
      </c>
    </row>
    <row r="57" spans="2:7" ht="15">
      <c r="B57" s="39" t="s">
        <v>28</v>
      </c>
      <c r="C57" s="40">
        <v>747280</v>
      </c>
      <c r="D57" s="40">
        <v>192951.1921274738</v>
      </c>
      <c r="E57" s="40">
        <v>71851</v>
      </c>
      <c r="F57" s="40">
        <v>24682</v>
      </c>
      <c r="G57" s="40">
        <f t="shared" si="0"/>
        <v>1036764.1921274738</v>
      </c>
    </row>
    <row r="58" spans="2:7" ht="15">
      <c r="B58" s="39" t="s">
        <v>108</v>
      </c>
      <c r="C58" s="13">
        <v>1206223.993627</v>
      </c>
      <c r="D58" s="13">
        <v>300963.40831063106</v>
      </c>
      <c r="E58" s="40">
        <v>85105</v>
      </c>
      <c r="F58" s="40">
        <v>28951</v>
      </c>
      <c r="G58" s="13">
        <f t="shared" si="0"/>
        <v>1621243.401937631</v>
      </c>
    </row>
    <row r="59" spans="2:7" ht="15">
      <c r="B59" s="63" t="s">
        <v>29</v>
      </c>
      <c r="C59" s="63"/>
      <c r="D59" s="63"/>
      <c r="E59" s="63"/>
      <c r="F59" s="63"/>
      <c r="G59" s="63"/>
    </row>
    <row r="60" spans="2:7" ht="15">
      <c r="B60" s="39" t="s">
        <v>25</v>
      </c>
      <c r="C60" s="24">
        <v>0</v>
      </c>
      <c r="D60" s="18">
        <v>0</v>
      </c>
      <c r="E60" s="24">
        <v>0</v>
      </c>
      <c r="F60" s="24">
        <v>0</v>
      </c>
      <c r="G60" s="40">
        <f t="shared" si="0"/>
        <v>0</v>
      </c>
    </row>
    <row r="61" spans="2:7" ht="15">
      <c r="B61" s="39" t="s">
        <v>26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2:7" ht="15">
      <c r="B62" s="39" t="s">
        <v>27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2:7" ht="15">
      <c r="B63" s="39" t="s">
        <v>28</v>
      </c>
      <c r="C63" s="24">
        <v>0</v>
      </c>
      <c r="D63" s="18">
        <v>1</v>
      </c>
      <c r="E63" s="24">
        <v>0</v>
      </c>
      <c r="F63" s="24">
        <v>0</v>
      </c>
      <c r="G63" s="40">
        <f t="shared" si="0"/>
        <v>1</v>
      </c>
    </row>
    <row r="64" spans="2:7" ht="15">
      <c r="B64" s="39" t="s">
        <v>108</v>
      </c>
      <c r="C64" s="24">
        <v>0</v>
      </c>
      <c r="D64" s="13">
        <v>2.078516</v>
      </c>
      <c r="E64" s="24">
        <v>0</v>
      </c>
      <c r="F64" s="24">
        <v>0</v>
      </c>
      <c r="G64" s="14">
        <f t="shared" si="0"/>
        <v>2.078516</v>
      </c>
    </row>
    <row r="65" spans="2:7" ht="15">
      <c r="B65" s="70" t="s">
        <v>31</v>
      </c>
      <c r="C65" s="70"/>
      <c r="D65" s="70"/>
      <c r="E65" s="70"/>
      <c r="F65" s="70"/>
      <c r="G65" s="70"/>
    </row>
    <row r="66" spans="2:7" ht="15">
      <c r="B66" s="39" t="s">
        <v>25</v>
      </c>
      <c r="C66" s="37">
        <v>8079</v>
      </c>
      <c r="D66" s="37">
        <v>3321</v>
      </c>
      <c r="E66" s="37">
        <v>2341</v>
      </c>
      <c r="F66" s="37">
        <v>55</v>
      </c>
      <c r="G66" s="37">
        <f t="shared" si="0"/>
        <v>13796</v>
      </c>
    </row>
    <row r="67" spans="2:7" ht="15">
      <c r="B67" s="39" t="s">
        <v>26</v>
      </c>
      <c r="C67" s="37">
        <v>4350.426768</v>
      </c>
      <c r="D67" s="37">
        <v>3532.6166500000027</v>
      </c>
      <c r="E67" s="37">
        <v>2041</v>
      </c>
      <c r="F67" s="37">
        <v>25</v>
      </c>
      <c r="G67" s="37">
        <f t="shared" si="0"/>
        <v>9949.043418000003</v>
      </c>
    </row>
    <row r="68" spans="2:7" ht="15">
      <c r="B68" s="39" t="s">
        <v>27</v>
      </c>
      <c r="C68" s="37">
        <v>32.2209431860379</v>
      </c>
      <c r="D68" s="37">
        <v>52.31683072548789</v>
      </c>
      <c r="E68" s="37">
        <v>43</v>
      </c>
      <c r="F68" s="37">
        <v>54</v>
      </c>
      <c r="G68" s="37">
        <f>AVERAGE(C68:F68)</f>
        <v>45.38444347788145</v>
      </c>
    </row>
    <row r="69" spans="2:7" ht="15">
      <c r="B69" s="39" t="s">
        <v>28</v>
      </c>
      <c r="C69" s="37">
        <v>136269</v>
      </c>
      <c r="D69" s="37">
        <v>132122.8078725262</v>
      </c>
      <c r="E69" s="37">
        <v>51876</v>
      </c>
      <c r="F69" s="37">
        <v>7013</v>
      </c>
      <c r="G69" s="37">
        <f t="shared" si="0"/>
        <v>327280.80787252623</v>
      </c>
    </row>
    <row r="70" spans="2:7" ht="15">
      <c r="B70" s="39" t="s">
        <v>108</v>
      </c>
      <c r="C70" s="14">
        <v>97283.259899</v>
      </c>
      <c r="D70" s="14">
        <v>97404.70012136892</v>
      </c>
      <c r="E70" s="47">
        <v>32203</v>
      </c>
      <c r="F70" s="37">
        <v>1500</v>
      </c>
      <c r="G70" s="14">
        <f t="shared" si="0"/>
        <v>228390.96002036892</v>
      </c>
    </row>
    <row r="71" spans="2:7" ht="15">
      <c r="B71" s="74" t="s">
        <v>32</v>
      </c>
      <c r="C71" s="75"/>
      <c r="D71" s="75"/>
      <c r="E71" s="75"/>
      <c r="F71" s="75"/>
      <c r="G71" s="76"/>
    </row>
    <row r="72" spans="2:7" ht="15">
      <c r="B72" s="22" t="s">
        <v>25</v>
      </c>
      <c r="C72" s="23">
        <v>150832</v>
      </c>
      <c r="D72" s="23">
        <v>9877</v>
      </c>
      <c r="E72" s="23">
        <v>5129</v>
      </c>
      <c r="F72" s="23">
        <v>1045</v>
      </c>
      <c r="G72" s="23">
        <f>SUM(C72:F72)</f>
        <v>166883</v>
      </c>
    </row>
    <row r="73" spans="2:7" ht="15">
      <c r="B73" s="22" t="s">
        <v>26</v>
      </c>
      <c r="C73" s="23">
        <v>63850.660136</v>
      </c>
      <c r="D73" s="23">
        <v>15205.91251300001</v>
      </c>
      <c r="E73" s="23">
        <v>6339</v>
      </c>
      <c r="F73" s="23">
        <v>1064</v>
      </c>
      <c r="G73" s="26">
        <f>SUM(C73:F73)</f>
        <v>86459.57264900001</v>
      </c>
    </row>
    <row r="74" spans="2:7" ht="15">
      <c r="B74" s="22" t="s">
        <v>27</v>
      </c>
      <c r="C74" s="23">
        <v>20.862497820138522</v>
      </c>
      <c r="D74" s="23">
        <v>30.97928777895234</v>
      </c>
      <c r="E74" s="23">
        <v>34</v>
      </c>
      <c r="F74" s="23">
        <v>21</v>
      </c>
      <c r="G74" s="23">
        <f>AVERAGE(C74:F74)</f>
        <v>26.710446399772714</v>
      </c>
    </row>
    <row r="75" spans="2:7" ht="15">
      <c r="B75" s="22" t="s">
        <v>28</v>
      </c>
      <c r="C75" s="23">
        <v>883549</v>
      </c>
      <c r="D75" s="23">
        <v>325075</v>
      </c>
      <c r="E75" s="23">
        <v>123727</v>
      </c>
      <c r="F75" s="23">
        <v>31695</v>
      </c>
      <c r="G75" s="23">
        <f>SUM(C75:F75)</f>
        <v>1364046</v>
      </c>
    </row>
    <row r="76" spans="2:7" ht="15">
      <c r="B76" s="22" t="s">
        <v>108</v>
      </c>
      <c r="C76" s="26">
        <v>1303507.2535259998</v>
      </c>
      <c r="D76" s="26">
        <v>398370.186948</v>
      </c>
      <c r="E76" s="23">
        <v>117308</v>
      </c>
      <c r="F76" s="23">
        <v>30451</v>
      </c>
      <c r="G76" s="26">
        <f>SUM(C76:F76)</f>
        <v>1849636.4404739998</v>
      </c>
    </row>
    <row r="77" spans="1:8" ht="15">
      <c r="A77" s="4"/>
      <c r="B77" s="56"/>
      <c r="C77" s="56"/>
      <c r="D77" s="56"/>
      <c r="E77" s="56"/>
      <c r="F77" s="56"/>
      <c r="G77" s="56"/>
      <c r="H77" s="56"/>
    </row>
    <row r="78" spans="2:7" ht="15">
      <c r="B78" s="60" t="s">
        <v>30</v>
      </c>
      <c r="C78" s="61"/>
      <c r="D78" s="61"/>
      <c r="E78" s="61"/>
      <c r="F78" s="61"/>
      <c r="G78" s="62"/>
    </row>
    <row r="79" spans="2:7" ht="15">
      <c r="B79" s="71" t="s">
        <v>24</v>
      </c>
      <c r="C79" s="72"/>
      <c r="D79" s="72"/>
      <c r="E79" s="72"/>
      <c r="F79" s="72"/>
      <c r="G79" s="73"/>
    </row>
    <row r="80" spans="2:7" ht="15">
      <c r="B80" s="39" t="s">
        <v>25</v>
      </c>
      <c r="C80" s="24">
        <v>5</v>
      </c>
      <c r="D80" s="24">
        <v>0</v>
      </c>
      <c r="E80" s="24">
        <v>0</v>
      </c>
      <c r="F80" s="24" t="s">
        <v>110</v>
      </c>
      <c r="G80" s="24">
        <f>SUM(C80:F80)</f>
        <v>5</v>
      </c>
    </row>
    <row r="81" spans="2:7" ht="15">
      <c r="B81" s="39" t="s">
        <v>26</v>
      </c>
      <c r="C81" s="30">
        <v>110.682957</v>
      </c>
      <c r="D81" s="30">
        <v>0</v>
      </c>
      <c r="E81" s="24">
        <v>0</v>
      </c>
      <c r="F81" s="30" t="s">
        <v>110</v>
      </c>
      <c r="G81" s="30">
        <f>SUM(C81:F81)</f>
        <v>110.682957</v>
      </c>
    </row>
    <row r="82" spans="2:7" ht="15">
      <c r="B82" s="39" t="s">
        <v>27</v>
      </c>
      <c r="C82" s="30">
        <v>254.4</v>
      </c>
      <c r="D82" s="30">
        <v>0</v>
      </c>
      <c r="E82" s="24">
        <v>0</v>
      </c>
      <c r="F82" s="30" t="s">
        <v>110</v>
      </c>
      <c r="G82" s="30">
        <f>AVERAGE(C82:F82)</f>
        <v>84.8</v>
      </c>
    </row>
    <row r="83" spans="2:7" ht="15">
      <c r="B83" s="39" t="s">
        <v>28</v>
      </c>
      <c r="C83" s="30">
        <v>1126</v>
      </c>
      <c r="D83" s="30">
        <v>146</v>
      </c>
      <c r="E83" s="30">
        <v>7</v>
      </c>
      <c r="F83" s="30">
        <v>1</v>
      </c>
      <c r="G83" s="30">
        <f>SUM(C83:F83)</f>
        <v>1280</v>
      </c>
    </row>
    <row r="84" spans="2:7" ht="15">
      <c r="B84" s="39" t="s">
        <v>108</v>
      </c>
      <c r="C84" s="13">
        <v>22377.74969</v>
      </c>
      <c r="D84" s="13">
        <v>1770.021654</v>
      </c>
      <c r="E84" s="30">
        <v>89</v>
      </c>
      <c r="F84" s="13">
        <v>14.99747168072377</v>
      </c>
      <c r="G84" s="13">
        <f>SUM(C84:F84)</f>
        <v>24251.768815680723</v>
      </c>
    </row>
    <row r="85" spans="2:7" ht="15">
      <c r="B85" s="71" t="s">
        <v>29</v>
      </c>
      <c r="C85" s="72"/>
      <c r="D85" s="72"/>
      <c r="E85" s="72"/>
      <c r="F85" s="72"/>
      <c r="G85" s="73"/>
    </row>
    <row r="86" spans="2:7" ht="15">
      <c r="B86" s="39" t="s">
        <v>25</v>
      </c>
      <c r="C86" s="24">
        <v>0</v>
      </c>
      <c r="D86" s="24">
        <v>0</v>
      </c>
      <c r="E86" s="24">
        <v>0</v>
      </c>
      <c r="F86" s="24" t="s">
        <v>110</v>
      </c>
      <c r="G86" s="37">
        <f>SUM(C86:F86)</f>
        <v>0</v>
      </c>
    </row>
    <row r="87" spans="2:7" ht="15">
      <c r="B87" s="39" t="s">
        <v>26</v>
      </c>
      <c r="C87" s="24">
        <v>0</v>
      </c>
      <c r="D87" s="24">
        <v>0</v>
      </c>
      <c r="E87" s="24">
        <v>0</v>
      </c>
      <c r="F87" s="24" t="s">
        <v>110</v>
      </c>
      <c r="G87" s="37">
        <f>SUM(C87:F87)</f>
        <v>0</v>
      </c>
    </row>
    <row r="88" spans="2:7" ht="15">
      <c r="B88" s="39" t="s">
        <v>27</v>
      </c>
      <c r="C88" s="24">
        <v>0</v>
      </c>
      <c r="D88" s="24">
        <v>0</v>
      </c>
      <c r="E88" s="24">
        <v>0</v>
      </c>
      <c r="F88" s="24" t="s">
        <v>110</v>
      </c>
      <c r="G88" s="37">
        <f>AVERAGE(C88:F88)</f>
        <v>0</v>
      </c>
    </row>
    <row r="89" spans="2:7" ht="15">
      <c r="B89" s="39" t="s">
        <v>28</v>
      </c>
      <c r="C89" s="24">
        <v>0</v>
      </c>
      <c r="D89" s="24">
        <v>0</v>
      </c>
      <c r="E89" s="24">
        <v>0</v>
      </c>
      <c r="F89" s="24" t="s">
        <v>110</v>
      </c>
      <c r="G89" s="37">
        <f>SUM(C89:F89)</f>
        <v>0</v>
      </c>
    </row>
    <row r="90" spans="2:7" ht="15">
      <c r="B90" s="39" t="s">
        <v>108</v>
      </c>
      <c r="C90" s="24">
        <v>0</v>
      </c>
      <c r="D90" s="24">
        <v>0</v>
      </c>
      <c r="E90" s="24">
        <v>0</v>
      </c>
      <c r="F90" s="24" t="s">
        <v>110</v>
      </c>
      <c r="G90" s="37">
        <f>SUM(C90:F90)</f>
        <v>0</v>
      </c>
    </row>
    <row r="91" spans="2:7" ht="15">
      <c r="B91" s="71" t="s">
        <v>31</v>
      </c>
      <c r="C91" s="72"/>
      <c r="D91" s="72"/>
      <c r="E91" s="72"/>
      <c r="F91" s="72"/>
      <c r="G91" s="73"/>
    </row>
    <row r="92" spans="2:7" ht="15">
      <c r="B92" s="39" t="s">
        <v>25</v>
      </c>
      <c r="C92" s="39">
        <v>0</v>
      </c>
      <c r="D92" s="24">
        <v>0</v>
      </c>
      <c r="E92" s="24">
        <v>0</v>
      </c>
      <c r="F92" s="24" t="s">
        <v>110</v>
      </c>
      <c r="G92" s="37">
        <f>SUM(C92:F92)</f>
        <v>0</v>
      </c>
    </row>
    <row r="93" spans="2:7" ht="15">
      <c r="B93" s="39" t="s">
        <v>26</v>
      </c>
      <c r="C93" s="36">
        <v>0</v>
      </c>
      <c r="D93" s="24">
        <v>0</v>
      </c>
      <c r="E93" s="24">
        <v>0</v>
      </c>
      <c r="F93" s="24" t="s">
        <v>110</v>
      </c>
      <c r="G93" s="37">
        <f>SUM(C93:F93)</f>
        <v>0</v>
      </c>
    </row>
    <row r="94" spans="2:7" ht="15">
      <c r="B94" s="39" t="s">
        <v>27</v>
      </c>
      <c r="C94" s="42">
        <v>0</v>
      </c>
      <c r="D94" s="24">
        <v>0</v>
      </c>
      <c r="E94" s="24">
        <v>0</v>
      </c>
      <c r="F94" s="24" t="s">
        <v>110</v>
      </c>
      <c r="G94" s="37">
        <f>AVERAGE(C94:F94)</f>
        <v>0</v>
      </c>
    </row>
    <row r="95" spans="2:7" ht="15">
      <c r="B95" s="39" t="s">
        <v>28</v>
      </c>
      <c r="C95" s="42">
        <v>15</v>
      </c>
      <c r="D95" s="24">
        <v>0</v>
      </c>
      <c r="E95" s="24">
        <v>0</v>
      </c>
      <c r="F95" s="24" t="s">
        <v>110</v>
      </c>
      <c r="G95" s="37">
        <f>SUM(C95:F95)</f>
        <v>15</v>
      </c>
    </row>
    <row r="96" spans="2:7" ht="15">
      <c r="B96" s="39" t="s">
        <v>108</v>
      </c>
      <c r="C96" s="13">
        <v>211.177723</v>
      </c>
      <c r="D96" s="24">
        <v>0</v>
      </c>
      <c r="E96" s="24">
        <v>0</v>
      </c>
      <c r="F96" s="24" t="s">
        <v>110</v>
      </c>
      <c r="G96" s="13">
        <f>SUM(C96:F96)</f>
        <v>211.177723</v>
      </c>
    </row>
    <row r="97" spans="2:7" ht="15">
      <c r="B97" s="74" t="s">
        <v>91</v>
      </c>
      <c r="C97" s="75"/>
      <c r="D97" s="75"/>
      <c r="E97" s="75"/>
      <c r="F97" s="75"/>
      <c r="G97" s="76"/>
    </row>
    <row r="98" spans="2:7" ht="15">
      <c r="B98" s="22" t="s">
        <v>25</v>
      </c>
      <c r="C98" s="23">
        <v>5</v>
      </c>
      <c r="D98" s="22">
        <v>0</v>
      </c>
      <c r="E98" s="23">
        <v>0</v>
      </c>
      <c r="F98" s="25" t="s">
        <v>110</v>
      </c>
      <c r="G98" s="23">
        <f>SUM(C98:F98)</f>
        <v>5</v>
      </c>
    </row>
    <row r="99" spans="2:7" ht="15">
      <c r="B99" s="22" t="s">
        <v>26</v>
      </c>
      <c r="C99" s="23">
        <v>110.682957</v>
      </c>
      <c r="D99" s="22">
        <v>0</v>
      </c>
      <c r="E99" s="23">
        <v>0</v>
      </c>
      <c r="F99" s="25" t="s">
        <v>110</v>
      </c>
      <c r="G99" s="26">
        <f>SUM(C99:F99)</f>
        <v>110.682957</v>
      </c>
    </row>
    <row r="100" spans="2:7" ht="15">
      <c r="B100" s="22" t="s">
        <v>27</v>
      </c>
      <c r="C100" s="23">
        <v>254.4</v>
      </c>
      <c r="D100" s="22">
        <v>0</v>
      </c>
      <c r="E100" s="23">
        <v>0</v>
      </c>
      <c r="F100" s="25" t="s">
        <v>110</v>
      </c>
      <c r="G100" s="23">
        <f>AVERAGE(C100:F100)</f>
        <v>84.8</v>
      </c>
    </row>
    <row r="101" spans="2:7" ht="15">
      <c r="B101" s="22" t="s">
        <v>28</v>
      </c>
      <c r="C101" s="23">
        <v>1141</v>
      </c>
      <c r="D101" s="22">
        <v>146</v>
      </c>
      <c r="E101" s="22">
        <v>7</v>
      </c>
      <c r="F101" s="33">
        <v>1</v>
      </c>
      <c r="G101" s="23">
        <f>SUM(C101:F101)</f>
        <v>1295</v>
      </c>
    </row>
    <row r="102" spans="2:7" ht="15">
      <c r="B102" s="22" t="s">
        <v>108</v>
      </c>
      <c r="C102" s="26">
        <v>22588.927413</v>
      </c>
      <c r="D102" s="26">
        <v>1770.021654</v>
      </c>
      <c r="E102" s="22">
        <v>89</v>
      </c>
      <c r="F102" s="26">
        <v>14.99747168072377</v>
      </c>
      <c r="G102" s="26">
        <f>SUM(C102:F102)</f>
        <v>24462.946538680724</v>
      </c>
    </row>
    <row r="103" spans="1:8" ht="15">
      <c r="A103" s="4"/>
      <c r="B103" s="56"/>
      <c r="C103" s="56"/>
      <c r="D103" s="56"/>
      <c r="E103" s="56"/>
      <c r="F103" s="56"/>
      <c r="G103" s="56"/>
      <c r="H103" s="56"/>
    </row>
    <row r="104" spans="2:7" ht="15">
      <c r="B104" s="55" t="s">
        <v>41</v>
      </c>
      <c r="C104" s="55"/>
      <c r="D104" s="55"/>
      <c r="E104" s="55"/>
      <c r="F104" s="55"/>
      <c r="G104" s="55"/>
    </row>
    <row r="105" spans="2:7" ht="15">
      <c r="B105" s="70" t="s">
        <v>40</v>
      </c>
      <c r="C105" s="70"/>
      <c r="D105" s="70"/>
      <c r="E105" s="70"/>
      <c r="F105" s="70"/>
      <c r="G105" s="70"/>
    </row>
    <row r="106" spans="2:7" ht="15">
      <c r="B106" s="39" t="s">
        <v>37</v>
      </c>
      <c r="C106" s="14">
        <v>2.06</v>
      </c>
      <c r="D106" s="17">
        <v>2.7413951120162867</v>
      </c>
      <c r="E106" s="17">
        <v>2.7</v>
      </c>
      <c r="F106" s="17">
        <v>1.85</v>
      </c>
      <c r="G106" s="17">
        <f>AVERAGE(C106:F106)</f>
        <v>2.337848778004072</v>
      </c>
    </row>
    <row r="107" spans="2:7" ht="15">
      <c r="B107" s="39" t="s">
        <v>38</v>
      </c>
      <c r="C107" s="14">
        <v>2.08</v>
      </c>
      <c r="D107" s="17">
        <v>2.5887305122494477</v>
      </c>
      <c r="E107" s="39">
        <v>2.62</v>
      </c>
      <c r="F107" s="17">
        <v>1.9</v>
      </c>
      <c r="G107" s="17">
        <f>AVERAGE(C107:F107)</f>
        <v>2.297182628062362</v>
      </c>
    </row>
    <row r="108" spans="2:7" ht="15">
      <c r="B108" s="39" t="s">
        <v>39</v>
      </c>
      <c r="C108" s="14">
        <v>2.08</v>
      </c>
      <c r="D108" s="17">
        <v>2.4813918305597578</v>
      </c>
      <c r="E108" s="39">
        <v>2.44</v>
      </c>
      <c r="F108" s="17">
        <v>2.36</v>
      </c>
      <c r="G108" s="17">
        <f>AVERAGE(C108:F108)</f>
        <v>2.3403479576399393</v>
      </c>
    </row>
    <row r="109" spans="2:7" ht="15">
      <c r="B109" s="70" t="s">
        <v>85</v>
      </c>
      <c r="C109" s="70"/>
      <c r="D109" s="70"/>
      <c r="E109" s="70"/>
      <c r="F109" s="70"/>
      <c r="G109" s="70"/>
    </row>
    <row r="110" spans="2:7" ht="15">
      <c r="B110" s="39" t="s">
        <v>37</v>
      </c>
      <c r="C110" s="14">
        <v>0.99</v>
      </c>
      <c r="D110" s="17">
        <v>1.812857142857143</v>
      </c>
      <c r="E110" s="39">
        <v>1.85</v>
      </c>
      <c r="F110" s="17">
        <v>1.61</v>
      </c>
      <c r="G110" s="17">
        <f>AVERAGE(C110:F110)</f>
        <v>1.5657142857142858</v>
      </c>
    </row>
    <row r="111" spans="2:7" ht="15">
      <c r="B111" s="39" t="s">
        <v>38</v>
      </c>
      <c r="C111" s="14">
        <v>0.99</v>
      </c>
      <c r="D111" s="17">
        <v>1.8293478260869558</v>
      </c>
      <c r="E111" s="39">
        <v>1.79</v>
      </c>
      <c r="F111" s="17">
        <v>1.8</v>
      </c>
      <c r="G111" s="17">
        <f>AVERAGE(C111:F111)</f>
        <v>1.602336956521739</v>
      </c>
    </row>
    <row r="112" spans="2:7" ht="15">
      <c r="B112" s="39" t="s">
        <v>39</v>
      </c>
      <c r="C112" s="14">
        <v>0.99</v>
      </c>
      <c r="D112" s="17">
        <v>1.8433054393305421</v>
      </c>
      <c r="E112" s="17">
        <v>1.8</v>
      </c>
      <c r="F112" s="17">
        <v>1.8</v>
      </c>
      <c r="G112" s="17">
        <f>AVERAGE(C112:F112)</f>
        <v>1.6083263598326354</v>
      </c>
    </row>
    <row r="113" spans="1:9" ht="15">
      <c r="A113" s="4"/>
      <c r="B113" s="56"/>
      <c r="C113" s="56"/>
      <c r="D113" s="56"/>
      <c r="E113" s="56"/>
      <c r="F113" s="56"/>
      <c r="G113" s="56"/>
      <c r="H113" s="56"/>
      <c r="I113" s="56"/>
    </row>
    <row r="114" spans="2:7" ht="15">
      <c r="B114" s="70" t="s">
        <v>42</v>
      </c>
      <c r="C114" s="70"/>
      <c r="D114" s="70"/>
      <c r="E114" s="70"/>
      <c r="F114" s="70"/>
      <c r="G114" s="70"/>
    </row>
    <row r="115" spans="2:7" ht="15">
      <c r="B115" s="39" t="s">
        <v>37</v>
      </c>
      <c r="C115" s="14">
        <v>1.59</v>
      </c>
      <c r="D115" s="17">
        <v>1.8092307692307634</v>
      </c>
      <c r="E115" s="17">
        <v>1.75</v>
      </c>
      <c r="F115" s="17">
        <v>1.78</v>
      </c>
      <c r="G115" s="17">
        <f>AVERAGE(C115:F115)</f>
        <v>1.732307692307691</v>
      </c>
    </row>
    <row r="116" spans="2:7" ht="15">
      <c r="B116" s="39" t="s">
        <v>38</v>
      </c>
      <c r="C116" s="14">
        <v>1.59</v>
      </c>
      <c r="D116" s="17">
        <v>1.8097222222222145</v>
      </c>
      <c r="E116" s="39">
        <v>1.78</v>
      </c>
      <c r="F116" s="17">
        <v>1.78</v>
      </c>
      <c r="G116" s="17">
        <f>AVERAGE(C116:F116)</f>
        <v>1.7399305555555538</v>
      </c>
    </row>
    <row r="117" spans="2:7" ht="15">
      <c r="B117" s="39" t="s">
        <v>39</v>
      </c>
      <c r="C117" s="14">
        <v>1.59</v>
      </c>
      <c r="D117" s="17">
        <v>1.8099142367067307</v>
      </c>
      <c r="E117" s="39">
        <v>1.79</v>
      </c>
      <c r="F117" s="17">
        <v>1.78</v>
      </c>
      <c r="G117" s="17">
        <f>AVERAGE(C117:F117)</f>
        <v>1.7424785591766827</v>
      </c>
    </row>
    <row r="118" spans="2:7" ht="15">
      <c r="B118" s="71" t="s">
        <v>86</v>
      </c>
      <c r="C118" s="72"/>
      <c r="D118" s="72"/>
      <c r="E118" s="72"/>
      <c r="F118" s="72"/>
      <c r="G118" s="73"/>
    </row>
    <row r="119" spans="2:7" ht="15">
      <c r="B119" s="39" t="s">
        <v>37</v>
      </c>
      <c r="C119" s="14">
        <v>0.98</v>
      </c>
      <c r="D119" s="17">
        <v>1.8000000000000005</v>
      </c>
      <c r="E119" s="39">
        <v>0</v>
      </c>
      <c r="F119" s="17">
        <v>1.61</v>
      </c>
      <c r="G119" s="17">
        <f>AVERAGE(C119:F119)</f>
        <v>1.0975000000000001</v>
      </c>
    </row>
    <row r="120" spans="2:7" ht="15">
      <c r="B120" s="39" t="s">
        <v>38</v>
      </c>
      <c r="C120" s="14">
        <v>0.98</v>
      </c>
      <c r="D120" s="17">
        <v>1.8000000000000005</v>
      </c>
      <c r="E120" s="39">
        <v>0</v>
      </c>
      <c r="F120" s="17">
        <v>1.8</v>
      </c>
      <c r="G120" s="17">
        <f>AVERAGE(C120:F120)</f>
        <v>1.145</v>
      </c>
    </row>
    <row r="121" spans="2:7" ht="15">
      <c r="B121" s="39" t="s">
        <v>39</v>
      </c>
      <c r="C121" s="14">
        <v>0.98</v>
      </c>
      <c r="D121" s="17">
        <v>1.8000000000000005</v>
      </c>
      <c r="E121" s="17">
        <v>1.76</v>
      </c>
      <c r="F121" s="17">
        <v>1.8</v>
      </c>
      <c r="G121" s="17">
        <f>AVERAGE(C121:F121)</f>
        <v>1.585</v>
      </c>
    </row>
    <row r="122" spans="1:8" ht="15">
      <c r="A122" s="4"/>
      <c r="B122" s="56"/>
      <c r="C122" s="56"/>
      <c r="D122" s="56"/>
      <c r="E122" s="56"/>
      <c r="F122" s="56"/>
      <c r="G122" s="56"/>
      <c r="H122" s="56"/>
    </row>
    <row r="123" spans="2:7" ht="15">
      <c r="B123" s="60" t="s">
        <v>43</v>
      </c>
      <c r="C123" s="61"/>
      <c r="D123" s="61"/>
      <c r="E123" s="61"/>
      <c r="F123" s="61"/>
      <c r="G123" s="62"/>
    </row>
    <row r="124" spans="2:8" ht="15">
      <c r="B124" s="2" t="s">
        <v>105</v>
      </c>
      <c r="C124" s="14">
        <v>5.64911395013459</v>
      </c>
      <c r="D124" s="32">
        <v>0</v>
      </c>
      <c r="E124" s="24">
        <v>0</v>
      </c>
      <c r="F124" s="24" t="s">
        <v>110</v>
      </c>
      <c r="G124" s="14">
        <f>AVERAGE(C124:F124)</f>
        <v>1.8830379833781967</v>
      </c>
      <c r="H124" s="3"/>
    </row>
    <row r="125" spans="2:7" ht="15">
      <c r="B125" s="60" t="s">
        <v>111</v>
      </c>
      <c r="C125" s="61"/>
      <c r="D125" s="61"/>
      <c r="E125" s="61"/>
      <c r="F125" s="61"/>
      <c r="G125" s="62"/>
    </row>
    <row r="126" spans="2:7" ht="15">
      <c r="B126" s="5" t="s">
        <v>106</v>
      </c>
      <c r="C126" s="14">
        <v>1.92777087747588</v>
      </c>
      <c r="D126" s="14">
        <v>2.1611</v>
      </c>
      <c r="E126" s="14">
        <v>2.256287</v>
      </c>
      <c r="F126" s="15">
        <v>2.36</v>
      </c>
      <c r="G126" s="14">
        <f>AVERAGE(C126:F126)</f>
        <v>2.1762894693689696</v>
      </c>
    </row>
    <row r="127" spans="1:8" ht="15">
      <c r="A127" s="4"/>
      <c r="B127" s="69"/>
      <c r="C127" s="69"/>
      <c r="D127" s="69"/>
      <c r="E127" s="69"/>
      <c r="F127" s="69"/>
      <c r="G127" s="69"/>
      <c r="H127" s="69"/>
    </row>
    <row r="128" spans="2:7" ht="15">
      <c r="B128" s="55" t="s">
        <v>44</v>
      </c>
      <c r="C128" s="55"/>
      <c r="D128" s="55"/>
      <c r="E128" s="55"/>
      <c r="F128" s="55"/>
      <c r="G128" s="55"/>
    </row>
    <row r="129" spans="2:7" ht="15">
      <c r="B129" s="39" t="s">
        <v>45</v>
      </c>
      <c r="C129" s="37">
        <v>363588</v>
      </c>
      <c r="D129" s="40">
        <v>38421</v>
      </c>
      <c r="E129" s="37">
        <v>8578</v>
      </c>
      <c r="F129" s="39">
        <v>341</v>
      </c>
      <c r="G129" s="37">
        <f>SUM(C129:F129)</f>
        <v>410928</v>
      </c>
    </row>
    <row r="130" spans="2:7" ht="15">
      <c r="B130" s="39" t="s">
        <v>46</v>
      </c>
      <c r="C130" s="13">
        <v>181718.72032</v>
      </c>
      <c r="D130" s="13">
        <v>4540.849866</v>
      </c>
      <c r="E130" s="37">
        <v>1135</v>
      </c>
      <c r="F130" s="37">
        <v>48</v>
      </c>
      <c r="G130" s="13">
        <f>SUM(C130:F130)</f>
        <v>187442.570186</v>
      </c>
    </row>
    <row r="131" spans="1:8" ht="15">
      <c r="A131" s="4"/>
      <c r="B131" s="56"/>
      <c r="C131" s="56"/>
      <c r="D131" s="56"/>
      <c r="E131" s="56"/>
      <c r="F131" s="56"/>
      <c r="G131" s="56"/>
      <c r="H131" s="56"/>
    </row>
    <row r="132" spans="2:7" ht="15">
      <c r="B132" s="55" t="s">
        <v>47</v>
      </c>
      <c r="C132" s="55"/>
      <c r="D132" s="55"/>
      <c r="E132" s="55"/>
      <c r="F132" s="55"/>
      <c r="G132" s="55"/>
    </row>
    <row r="133" spans="2:7" ht="15">
      <c r="B133" s="39" t="s">
        <v>48</v>
      </c>
      <c r="C133" s="41">
        <v>621216</v>
      </c>
      <c r="D133" s="40">
        <v>302951</v>
      </c>
      <c r="E133" s="40">
        <v>143078</v>
      </c>
      <c r="F133" s="37">
        <v>401252.886</v>
      </c>
      <c r="G133" s="37">
        <f>SUM(C133:F133)</f>
        <v>1468497.886</v>
      </c>
    </row>
    <row r="134" spans="1:8" ht="15">
      <c r="A134" s="4"/>
      <c r="B134" s="56"/>
      <c r="C134" s="56"/>
      <c r="D134" s="56"/>
      <c r="E134" s="56"/>
      <c r="F134" s="56"/>
      <c r="G134" s="56"/>
      <c r="H134" s="56"/>
    </row>
    <row r="135" spans="2:7" ht="21">
      <c r="B135" s="68" t="s">
        <v>88</v>
      </c>
      <c r="C135" s="68"/>
      <c r="D135" s="68"/>
      <c r="E135" s="68"/>
      <c r="F135" s="68"/>
      <c r="G135" s="68"/>
    </row>
    <row r="136" spans="2:7" ht="15">
      <c r="B136" s="55" t="s">
        <v>49</v>
      </c>
      <c r="C136" s="55"/>
      <c r="D136" s="55"/>
      <c r="E136" s="55"/>
      <c r="F136" s="55"/>
      <c r="G136" s="55"/>
    </row>
    <row r="137" spans="2:9" ht="15">
      <c r="B137" s="39" t="s">
        <v>50</v>
      </c>
      <c r="C137" s="37">
        <v>71833</v>
      </c>
      <c r="D137" s="37">
        <v>10318</v>
      </c>
      <c r="E137" s="37">
        <v>0</v>
      </c>
      <c r="F137" s="37">
        <v>10367</v>
      </c>
      <c r="G137" s="40">
        <f>SUM(C137:F137)</f>
        <v>92518</v>
      </c>
      <c r="H137" s="9"/>
      <c r="I137" s="9"/>
    </row>
    <row r="138" spans="2:9" ht="15">
      <c r="B138" s="39" t="s">
        <v>51</v>
      </c>
      <c r="C138" s="37">
        <v>1985</v>
      </c>
      <c r="D138" s="37">
        <v>2733</v>
      </c>
      <c r="E138" s="37">
        <v>10</v>
      </c>
      <c r="F138" s="37">
        <v>536</v>
      </c>
      <c r="G138" s="40">
        <f>SUM(C138:F138)</f>
        <v>5264</v>
      </c>
      <c r="H138" s="9"/>
      <c r="I138" s="9"/>
    </row>
    <row r="139" spans="1:9" ht="15">
      <c r="A139" s="4"/>
      <c r="B139" s="56"/>
      <c r="C139" s="56"/>
      <c r="D139" s="56"/>
      <c r="E139" s="56"/>
      <c r="F139" s="56"/>
      <c r="G139" s="56"/>
      <c r="H139" s="56"/>
      <c r="I139" s="9"/>
    </row>
    <row r="140" spans="2:9" ht="15">
      <c r="B140" s="60" t="s">
        <v>52</v>
      </c>
      <c r="C140" s="61"/>
      <c r="D140" s="61"/>
      <c r="E140" s="61"/>
      <c r="F140" s="61"/>
      <c r="G140" s="62"/>
      <c r="I140" s="9"/>
    </row>
    <row r="141" spans="2:9" ht="15">
      <c r="B141" s="39" t="s">
        <v>53</v>
      </c>
      <c r="C141" s="37">
        <v>0</v>
      </c>
      <c r="D141" s="40">
        <v>0</v>
      </c>
      <c r="E141" s="37">
        <v>0</v>
      </c>
      <c r="F141" s="24" t="s">
        <v>110</v>
      </c>
      <c r="G141" s="40">
        <f>SUM(C141:F141)</f>
        <v>0</v>
      </c>
      <c r="H141" s="9"/>
      <c r="I141" s="9"/>
    </row>
    <row r="142" spans="1:8" ht="15">
      <c r="A142" s="4"/>
      <c r="B142" s="56"/>
      <c r="C142" s="56"/>
      <c r="D142" s="56"/>
      <c r="E142" s="56"/>
      <c r="F142" s="56"/>
      <c r="G142" s="56"/>
      <c r="H142" s="56"/>
    </row>
    <row r="143" spans="2:7" ht="21">
      <c r="B143" s="64" t="s">
        <v>89</v>
      </c>
      <c r="C143" s="65"/>
      <c r="D143" s="65"/>
      <c r="E143" s="65"/>
      <c r="F143" s="65"/>
      <c r="G143" s="66"/>
    </row>
    <row r="144" spans="2:7" ht="15">
      <c r="B144" s="60" t="s">
        <v>83</v>
      </c>
      <c r="C144" s="61"/>
      <c r="D144" s="61"/>
      <c r="E144" s="61"/>
      <c r="F144" s="61"/>
      <c r="G144" s="62"/>
    </row>
    <row r="145" spans="1:8" ht="15">
      <c r="A145" s="4"/>
      <c r="B145" s="67"/>
      <c r="C145" s="67"/>
      <c r="D145" s="67"/>
      <c r="E145" s="67"/>
      <c r="F145" s="67"/>
      <c r="G145" s="67"/>
      <c r="H145" s="67"/>
    </row>
    <row r="146" spans="2:7" ht="15">
      <c r="B146" s="63" t="s">
        <v>54</v>
      </c>
      <c r="C146" s="63"/>
      <c r="D146" s="63"/>
      <c r="E146" s="63"/>
      <c r="F146" s="63"/>
      <c r="G146" s="63"/>
    </row>
    <row r="147" spans="2:7" ht="15">
      <c r="B147" s="39" t="s">
        <v>55</v>
      </c>
      <c r="C147" s="37">
        <v>2575</v>
      </c>
      <c r="D147" s="40">
        <v>4028.161975757576</v>
      </c>
      <c r="E147" s="37">
        <v>0</v>
      </c>
      <c r="F147" s="37">
        <v>1390</v>
      </c>
      <c r="G147" s="37">
        <f>SUM(C147:F147)</f>
        <v>7993.161975757575</v>
      </c>
    </row>
    <row r="148" spans="2:7" ht="15">
      <c r="B148" s="39" t="s">
        <v>56</v>
      </c>
      <c r="C148" s="13">
        <v>52.479</v>
      </c>
      <c r="D148" s="13">
        <v>80.14159599999999</v>
      </c>
      <c r="E148" s="13">
        <v>0</v>
      </c>
      <c r="F148" s="13">
        <v>28.574</v>
      </c>
      <c r="G148" s="13">
        <f>SUM(C148:F148)</f>
        <v>161.194596</v>
      </c>
    </row>
    <row r="149" spans="1:8" ht="15">
      <c r="A149" s="4"/>
      <c r="B149" s="56"/>
      <c r="C149" s="56"/>
      <c r="D149" s="56"/>
      <c r="E149" s="56"/>
      <c r="F149" s="56"/>
      <c r="G149" s="56"/>
      <c r="H149" s="56"/>
    </row>
    <row r="150" spans="2:7" ht="15">
      <c r="B150" s="63" t="s">
        <v>57</v>
      </c>
      <c r="C150" s="63"/>
      <c r="D150" s="63"/>
      <c r="E150" s="63"/>
      <c r="F150" s="63"/>
      <c r="G150" s="63"/>
    </row>
    <row r="151" spans="2:8" ht="15">
      <c r="B151" s="39" t="s">
        <v>58</v>
      </c>
      <c r="C151" s="39">
        <v>0</v>
      </c>
      <c r="D151" s="39">
        <v>2</v>
      </c>
      <c r="E151" s="39">
        <v>8</v>
      </c>
      <c r="F151" s="39">
        <v>0</v>
      </c>
      <c r="G151" s="37">
        <f>SUM(C151:F151)</f>
        <v>10</v>
      </c>
      <c r="H151" s="27"/>
    </row>
    <row r="152" spans="2:8" ht="15">
      <c r="B152" s="39" t="s">
        <v>59</v>
      </c>
      <c r="C152" s="39">
        <v>0</v>
      </c>
      <c r="D152" s="39">
        <v>0.05</v>
      </c>
      <c r="E152" s="13">
        <v>0.137</v>
      </c>
      <c r="F152" s="39">
        <v>0</v>
      </c>
      <c r="G152" s="13">
        <f>SUM(C152:F152)</f>
        <v>0.187</v>
      </c>
      <c r="H152" s="27"/>
    </row>
    <row r="153" spans="1:8" ht="15">
      <c r="A153" s="4"/>
      <c r="B153" s="56"/>
      <c r="C153" s="56"/>
      <c r="D153" s="56"/>
      <c r="E153" s="56"/>
      <c r="F153" s="56"/>
      <c r="G153" s="56"/>
      <c r="H153" s="56"/>
    </row>
    <row r="154" spans="2:7" ht="15">
      <c r="B154" s="63" t="s">
        <v>62</v>
      </c>
      <c r="C154" s="63"/>
      <c r="D154" s="63"/>
      <c r="E154" s="63"/>
      <c r="F154" s="63"/>
      <c r="G154" s="63"/>
    </row>
    <row r="155" spans="2:8" ht="15">
      <c r="B155" s="39" t="s">
        <v>60</v>
      </c>
      <c r="C155" s="39">
        <v>0</v>
      </c>
      <c r="D155" s="40">
        <v>219</v>
      </c>
      <c r="E155" s="39">
        <v>0</v>
      </c>
      <c r="F155" s="39">
        <v>0</v>
      </c>
      <c r="G155" s="37">
        <f>SUM(C155:F155)</f>
        <v>219</v>
      </c>
      <c r="H155" s="27"/>
    </row>
    <row r="156" spans="2:8" ht="15">
      <c r="B156" s="39" t="s">
        <v>61</v>
      </c>
      <c r="C156" s="39">
        <v>0</v>
      </c>
      <c r="D156" s="13">
        <v>2.46</v>
      </c>
      <c r="E156" s="39">
        <v>0</v>
      </c>
      <c r="F156" s="39">
        <v>0</v>
      </c>
      <c r="G156" s="13">
        <f>SUM(C156:F156)</f>
        <v>2.46</v>
      </c>
      <c r="H156" s="27"/>
    </row>
    <row r="157" spans="1:8" ht="15">
      <c r="A157" s="4"/>
      <c r="B157" s="56"/>
      <c r="C157" s="56"/>
      <c r="D157" s="56"/>
      <c r="E157" s="56"/>
      <c r="F157" s="56"/>
      <c r="G157" s="56"/>
      <c r="H157" s="56"/>
    </row>
    <row r="158" spans="2:7" ht="15">
      <c r="B158" s="63" t="s">
        <v>74</v>
      </c>
      <c r="C158" s="63"/>
      <c r="D158" s="63"/>
      <c r="E158" s="63"/>
      <c r="F158" s="63"/>
      <c r="G158" s="63"/>
    </row>
    <row r="159" spans="2:7" ht="15">
      <c r="B159" s="22" t="s">
        <v>75</v>
      </c>
      <c r="C159" s="23">
        <v>2575</v>
      </c>
      <c r="D159" s="23">
        <v>4249.161975757575</v>
      </c>
      <c r="E159" s="23">
        <v>8</v>
      </c>
      <c r="F159" s="23">
        <v>1390</v>
      </c>
      <c r="G159" s="23">
        <f>SUM(C159:F159)</f>
        <v>8222.161975757575</v>
      </c>
    </row>
    <row r="160" spans="2:7" ht="15">
      <c r="B160" s="22" t="s">
        <v>76</v>
      </c>
      <c r="C160" s="26">
        <v>52.479</v>
      </c>
      <c r="D160" s="26">
        <v>82.65159599999998</v>
      </c>
      <c r="E160" s="26">
        <v>0.137</v>
      </c>
      <c r="F160" s="26">
        <v>28.574</v>
      </c>
      <c r="G160" s="26">
        <f>SUM(C160:F160)</f>
        <v>163.84159599999998</v>
      </c>
    </row>
    <row r="161" spans="1:8" ht="15">
      <c r="A161" s="4"/>
      <c r="B161" s="56"/>
      <c r="C161" s="56"/>
      <c r="D161" s="56"/>
      <c r="E161" s="56"/>
      <c r="F161" s="56"/>
      <c r="G161" s="56"/>
      <c r="H161" s="56"/>
    </row>
    <row r="162" spans="2:7" ht="15">
      <c r="B162" s="55" t="s">
        <v>63</v>
      </c>
      <c r="C162" s="55"/>
      <c r="D162" s="55"/>
      <c r="E162" s="55"/>
      <c r="F162" s="55"/>
      <c r="G162" s="55"/>
    </row>
    <row r="163" spans="2:7" ht="15">
      <c r="B163" s="18" t="s">
        <v>60</v>
      </c>
      <c r="C163" s="37">
        <v>4665</v>
      </c>
      <c r="D163" s="40">
        <v>31392.72904863227</v>
      </c>
      <c r="E163" s="37">
        <v>4043</v>
      </c>
      <c r="F163" s="37">
        <v>62</v>
      </c>
      <c r="G163" s="37">
        <f>SUM(C163:F163)</f>
        <v>40162.729048632274</v>
      </c>
    </row>
    <row r="164" spans="2:7" ht="15">
      <c r="B164" s="18" t="s">
        <v>61</v>
      </c>
      <c r="C164" s="13">
        <v>110.515139</v>
      </c>
      <c r="D164" s="13">
        <v>149.38200999999998</v>
      </c>
      <c r="E164" s="13">
        <v>34.012397</v>
      </c>
      <c r="F164" s="13">
        <v>0.24197</v>
      </c>
      <c r="G164" s="13">
        <f>SUM(C164:F164)</f>
        <v>294.151516</v>
      </c>
    </row>
    <row r="165" spans="1:7" ht="15">
      <c r="A165" s="4"/>
      <c r="B165" s="56"/>
      <c r="C165" s="56"/>
      <c r="D165" s="56"/>
      <c r="E165" s="56"/>
      <c r="F165" s="56"/>
      <c r="G165" s="56"/>
    </row>
    <row r="166" spans="2:7" ht="15">
      <c r="B166" s="60" t="s">
        <v>64</v>
      </c>
      <c r="C166" s="61"/>
      <c r="D166" s="61"/>
      <c r="E166" s="61"/>
      <c r="F166" s="61"/>
      <c r="G166" s="62"/>
    </row>
    <row r="167" spans="2:7" ht="15">
      <c r="B167" s="57" t="s">
        <v>65</v>
      </c>
      <c r="C167" s="58"/>
      <c r="D167" s="58"/>
      <c r="E167" s="58"/>
      <c r="F167" s="58"/>
      <c r="G167" s="59"/>
    </row>
    <row r="168" spans="2:7" ht="15">
      <c r="B168" s="39" t="s">
        <v>66</v>
      </c>
      <c r="C168" s="37">
        <v>426</v>
      </c>
      <c r="D168" s="40">
        <v>2224.4285714285716</v>
      </c>
      <c r="E168" s="37">
        <v>180</v>
      </c>
      <c r="F168" s="40">
        <v>42</v>
      </c>
      <c r="G168" s="37">
        <f>SUM(C168:F168)</f>
        <v>2872.4285714285716</v>
      </c>
    </row>
    <row r="169" spans="2:7" ht="15">
      <c r="B169" s="39" t="s">
        <v>67</v>
      </c>
      <c r="C169" s="13">
        <v>10.65</v>
      </c>
      <c r="D169" s="13">
        <v>56.335528</v>
      </c>
      <c r="E169" s="13">
        <v>3.6</v>
      </c>
      <c r="F169" s="13">
        <v>1.092</v>
      </c>
      <c r="G169" s="13">
        <f>SUM(C169:F169)</f>
        <v>71.677528</v>
      </c>
    </row>
    <row r="170" spans="1:7" ht="15">
      <c r="A170" s="4"/>
      <c r="B170" s="56"/>
      <c r="C170" s="56"/>
      <c r="D170" s="56"/>
      <c r="E170" s="56"/>
      <c r="F170" s="56"/>
      <c r="G170" s="56"/>
    </row>
    <row r="171" spans="2:7" ht="15">
      <c r="B171" s="57" t="s">
        <v>68</v>
      </c>
      <c r="C171" s="58"/>
      <c r="D171" s="58"/>
      <c r="E171" s="58"/>
      <c r="F171" s="58"/>
      <c r="G171" s="59"/>
    </row>
    <row r="172" spans="2:7" ht="15">
      <c r="B172" s="39" t="s">
        <v>69</v>
      </c>
      <c r="C172" s="37">
        <v>2178</v>
      </c>
      <c r="D172" s="40">
        <v>994</v>
      </c>
      <c r="E172" s="37">
        <v>364</v>
      </c>
      <c r="F172" s="40">
        <v>92</v>
      </c>
      <c r="G172" s="37">
        <f>SUM(C172:F172)</f>
        <v>3628</v>
      </c>
    </row>
    <row r="173" spans="2:7" ht="15">
      <c r="B173" s="39" t="s">
        <v>67</v>
      </c>
      <c r="C173" s="13">
        <v>47.916</v>
      </c>
      <c r="D173" s="13">
        <v>20.871</v>
      </c>
      <c r="E173" s="13">
        <v>7.28</v>
      </c>
      <c r="F173" s="13">
        <v>2.162</v>
      </c>
      <c r="G173" s="13">
        <f>SUM(C173:F173)</f>
        <v>78.229</v>
      </c>
    </row>
    <row r="174" spans="1:8" ht="15">
      <c r="A174" s="4"/>
      <c r="B174" s="56"/>
      <c r="C174" s="56"/>
      <c r="D174" s="56"/>
      <c r="E174" s="56"/>
      <c r="F174" s="56"/>
      <c r="G174" s="56"/>
      <c r="H174" s="56"/>
    </row>
    <row r="175" spans="2:7" ht="15">
      <c r="B175" s="57" t="s">
        <v>70</v>
      </c>
      <c r="C175" s="58"/>
      <c r="D175" s="58"/>
      <c r="E175" s="58"/>
      <c r="F175" s="58"/>
      <c r="G175" s="59"/>
    </row>
    <row r="176" spans="2:7" ht="15">
      <c r="B176" s="39" t="s">
        <v>69</v>
      </c>
      <c r="C176" s="40">
        <v>224</v>
      </c>
      <c r="D176" s="40">
        <v>295</v>
      </c>
      <c r="E176" s="37">
        <v>174</v>
      </c>
      <c r="F176" s="40">
        <v>22</v>
      </c>
      <c r="G176" s="37">
        <f>SUM(C176:F176)</f>
        <v>715</v>
      </c>
    </row>
    <row r="177" spans="2:7" ht="15">
      <c r="B177" s="39" t="s">
        <v>67</v>
      </c>
      <c r="C177" s="13">
        <v>15.68</v>
      </c>
      <c r="D177" s="13">
        <v>23.71</v>
      </c>
      <c r="E177" s="13">
        <v>9.963545</v>
      </c>
      <c r="F177" s="13">
        <v>1.677655</v>
      </c>
      <c r="G177" s="13">
        <f>SUM(C177:F177)</f>
        <v>51.0312</v>
      </c>
    </row>
    <row r="178" spans="1:8" ht="15">
      <c r="A178" s="4"/>
      <c r="B178" s="56"/>
      <c r="C178" s="56"/>
      <c r="D178" s="56"/>
      <c r="E178" s="56"/>
      <c r="F178" s="56"/>
      <c r="G178" s="56"/>
      <c r="H178" s="56"/>
    </row>
    <row r="179" spans="2:7" ht="15">
      <c r="B179" s="57" t="s">
        <v>71</v>
      </c>
      <c r="C179" s="58"/>
      <c r="D179" s="58"/>
      <c r="E179" s="58"/>
      <c r="F179" s="58"/>
      <c r="G179" s="59"/>
    </row>
    <row r="180" spans="2:7" ht="15">
      <c r="B180" s="39" t="s">
        <v>69</v>
      </c>
      <c r="C180" s="40">
        <v>483</v>
      </c>
      <c r="D180" s="40">
        <v>61</v>
      </c>
      <c r="E180" s="29">
        <v>0</v>
      </c>
      <c r="F180" s="40">
        <v>18</v>
      </c>
      <c r="G180" s="37">
        <f>SUM(C180:F180)</f>
        <v>562</v>
      </c>
    </row>
    <row r="181" spans="2:7" ht="15">
      <c r="B181" s="39" t="s">
        <v>67</v>
      </c>
      <c r="C181" s="13">
        <v>15.165</v>
      </c>
      <c r="D181" s="13">
        <v>3.11</v>
      </c>
      <c r="E181" s="29">
        <v>0</v>
      </c>
      <c r="F181" s="13">
        <v>0.95</v>
      </c>
      <c r="G181" s="13">
        <f>SUM(C181:F181)</f>
        <v>19.224999999999998</v>
      </c>
    </row>
    <row r="182" spans="1:8" ht="15">
      <c r="A182" s="4"/>
      <c r="B182" s="56"/>
      <c r="C182" s="56"/>
      <c r="D182" s="56"/>
      <c r="E182" s="56"/>
      <c r="F182" s="56"/>
      <c r="G182" s="56"/>
      <c r="H182" s="56"/>
    </row>
    <row r="183" spans="2:7" ht="15">
      <c r="B183" s="55" t="s">
        <v>77</v>
      </c>
      <c r="C183" s="55"/>
      <c r="D183" s="55"/>
      <c r="E183" s="55"/>
      <c r="F183" s="55"/>
      <c r="G183" s="55"/>
    </row>
    <row r="184" spans="2:7" ht="15">
      <c r="B184" s="22" t="s">
        <v>78</v>
      </c>
      <c r="C184" s="23">
        <v>3311</v>
      </c>
      <c r="D184" s="23">
        <v>3574.4285714285716</v>
      </c>
      <c r="E184" s="23">
        <v>718</v>
      </c>
      <c r="F184" s="23">
        <v>236</v>
      </c>
      <c r="G184" s="23">
        <f>SUM(C184:F184)</f>
        <v>7839.428571428572</v>
      </c>
    </row>
    <row r="185" spans="2:7" ht="15">
      <c r="B185" s="22" t="s">
        <v>79</v>
      </c>
      <c r="C185" s="26">
        <v>89.411</v>
      </c>
      <c r="D185" s="26">
        <v>104.026528</v>
      </c>
      <c r="E185" s="26">
        <v>20.843545000000002</v>
      </c>
      <c r="F185" s="26">
        <v>6.1236250000000005</v>
      </c>
      <c r="G185" s="26">
        <f>SUM(C185:F185)</f>
        <v>220.404698</v>
      </c>
    </row>
    <row r="186" spans="1:8" ht="15">
      <c r="A186" s="4"/>
      <c r="B186" s="56"/>
      <c r="C186" s="56"/>
      <c r="D186" s="56"/>
      <c r="E186" s="56"/>
      <c r="F186" s="56"/>
      <c r="G186" s="56"/>
      <c r="H186" s="56"/>
    </row>
    <row r="187" spans="2:7" ht="15">
      <c r="B187" s="55" t="s">
        <v>72</v>
      </c>
      <c r="C187" s="55"/>
      <c r="D187" s="55"/>
      <c r="E187" s="55"/>
      <c r="F187" s="55"/>
      <c r="G187" s="55"/>
    </row>
    <row r="188" spans="2:7" ht="15">
      <c r="B188" s="18" t="s">
        <v>93</v>
      </c>
      <c r="C188" s="37">
        <v>1300</v>
      </c>
      <c r="D188" s="40">
        <v>24639.60151161545</v>
      </c>
      <c r="E188" s="37">
        <v>58</v>
      </c>
      <c r="F188" s="35">
        <v>0</v>
      </c>
      <c r="G188" s="37">
        <f>SUM(C188:F188)</f>
        <v>25997.60151161545</v>
      </c>
    </row>
    <row r="189" spans="2:7" ht="15">
      <c r="B189" s="18" t="s">
        <v>94</v>
      </c>
      <c r="C189" s="13">
        <v>13.007413</v>
      </c>
      <c r="D189" s="13">
        <v>273.59484499999996</v>
      </c>
      <c r="E189" s="13">
        <v>2.32</v>
      </c>
      <c r="F189" s="35">
        <v>0</v>
      </c>
      <c r="G189" s="13">
        <f>SUM(C189:F189)</f>
        <v>288.92225799999994</v>
      </c>
    </row>
    <row r="190" spans="1:8" ht="15">
      <c r="A190" s="4"/>
      <c r="B190" s="56"/>
      <c r="C190" s="56"/>
      <c r="D190" s="56"/>
      <c r="E190" s="56"/>
      <c r="F190" s="56"/>
      <c r="G190" s="56"/>
      <c r="H190" s="56"/>
    </row>
    <row r="191" spans="2:7" ht="15">
      <c r="B191" s="55" t="s">
        <v>73</v>
      </c>
      <c r="C191" s="55"/>
      <c r="D191" s="55"/>
      <c r="E191" s="55"/>
      <c r="F191" s="55"/>
      <c r="G191" s="55"/>
    </row>
    <row r="192" spans="2:7" ht="15">
      <c r="B192" s="22" t="s">
        <v>95</v>
      </c>
      <c r="C192" s="38">
        <v>11851</v>
      </c>
      <c r="D192" s="38">
        <v>63855.92110743387</v>
      </c>
      <c r="E192" s="38">
        <v>4827</v>
      </c>
      <c r="F192" s="38">
        <v>1626</v>
      </c>
      <c r="G192" s="38">
        <f>SUM(C192:F192)</f>
        <v>82159.92110743387</v>
      </c>
    </row>
    <row r="193" spans="2:7" ht="15">
      <c r="B193" s="22" t="s">
        <v>96</v>
      </c>
      <c r="C193" s="26">
        <v>265.412552</v>
      </c>
      <c r="D193" s="26">
        <v>609.6549789999999</v>
      </c>
      <c r="E193" s="26">
        <v>57.31294200000001</v>
      </c>
      <c r="F193" s="26">
        <v>34.697625</v>
      </c>
      <c r="G193" s="26">
        <f>SUM(C193:F193)</f>
        <v>967.078098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109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">
      <selection activeCell="B125" sqref="B125:G125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107</v>
      </c>
      <c r="B1" s="1"/>
      <c r="C1" s="1"/>
      <c r="D1" s="1"/>
      <c r="E1" s="1"/>
      <c r="F1" s="1"/>
    </row>
    <row r="2" spans="2:7" ht="21">
      <c r="B2" s="1"/>
      <c r="C2" s="79" t="s">
        <v>4</v>
      </c>
      <c r="D2" s="80"/>
      <c r="E2" s="80"/>
      <c r="F2" s="80"/>
      <c r="G2" s="81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19" t="s">
        <v>97</v>
      </c>
    </row>
    <row r="4" spans="2:7" ht="21">
      <c r="B4" s="64" t="s">
        <v>80</v>
      </c>
      <c r="C4" s="65"/>
      <c r="D4" s="65"/>
      <c r="E4" s="65"/>
      <c r="F4" s="65"/>
      <c r="G4" s="66"/>
    </row>
    <row r="5" spans="2:7" ht="15">
      <c r="B5" s="60" t="s">
        <v>11</v>
      </c>
      <c r="C5" s="61"/>
      <c r="D5" s="61"/>
      <c r="E5" s="61"/>
      <c r="F5" s="61"/>
      <c r="G5" s="62"/>
    </row>
    <row r="6" spans="2:7" ht="15">
      <c r="B6" s="6" t="s">
        <v>5</v>
      </c>
      <c r="C6" s="16">
        <v>56346</v>
      </c>
      <c r="D6" s="16">
        <v>9546</v>
      </c>
      <c r="E6" s="16">
        <v>11350</v>
      </c>
      <c r="F6" s="16">
        <v>7880</v>
      </c>
      <c r="G6" s="16">
        <f>SUM(C6:F6)</f>
        <v>85122</v>
      </c>
    </row>
    <row r="7" spans="2:7" ht="15">
      <c r="B7" s="39" t="s">
        <v>6</v>
      </c>
      <c r="C7" s="16">
        <v>320</v>
      </c>
      <c r="D7" s="16">
        <v>235</v>
      </c>
      <c r="E7" s="16">
        <v>11</v>
      </c>
      <c r="F7" s="16">
        <v>0</v>
      </c>
      <c r="G7" s="16">
        <f>SUM(C7:F7)</f>
        <v>566</v>
      </c>
    </row>
    <row r="8" spans="2:7" ht="15">
      <c r="B8" s="22" t="s">
        <v>7</v>
      </c>
      <c r="C8" s="31">
        <v>56666</v>
      </c>
      <c r="D8" s="31">
        <v>9781</v>
      </c>
      <c r="E8" s="31">
        <v>11361</v>
      </c>
      <c r="F8" s="31">
        <v>7880</v>
      </c>
      <c r="G8" s="31">
        <f>SUM(C8:F8)</f>
        <v>85688</v>
      </c>
    </row>
    <row r="9" spans="2:7" ht="15">
      <c r="B9" s="56"/>
      <c r="C9" s="56"/>
      <c r="D9" s="56"/>
      <c r="E9" s="56"/>
      <c r="F9" s="56"/>
      <c r="G9" s="56"/>
    </row>
    <row r="10" spans="2:7" ht="15">
      <c r="B10" s="60" t="s">
        <v>12</v>
      </c>
      <c r="C10" s="61"/>
      <c r="D10" s="61"/>
      <c r="E10" s="61"/>
      <c r="F10" s="61"/>
      <c r="G10" s="62"/>
    </row>
    <row r="11" spans="2:7" ht="15">
      <c r="B11" s="57" t="s">
        <v>33</v>
      </c>
      <c r="C11" s="58"/>
      <c r="D11" s="58"/>
      <c r="E11" s="58"/>
      <c r="F11" s="58"/>
      <c r="G11" s="59"/>
    </row>
    <row r="12" spans="2:7" ht="15">
      <c r="B12" s="20" t="s">
        <v>10</v>
      </c>
      <c r="C12" s="16">
        <v>975942</v>
      </c>
      <c r="D12" s="16">
        <v>154833</v>
      </c>
      <c r="E12" s="21">
        <v>61058</v>
      </c>
      <c r="F12" s="21">
        <v>31451</v>
      </c>
      <c r="G12" s="21">
        <f>SUM(C12:F12)</f>
        <v>1223284</v>
      </c>
    </row>
    <row r="13" spans="2:7" ht="15">
      <c r="B13" s="20" t="s">
        <v>9</v>
      </c>
      <c r="C13" s="16">
        <v>2270075</v>
      </c>
      <c r="D13" s="16">
        <v>519399</v>
      </c>
      <c r="E13" s="21">
        <v>248097</v>
      </c>
      <c r="F13" s="21">
        <v>140675</v>
      </c>
      <c r="G13" s="21">
        <f>SUM(C13:F13)</f>
        <v>3178246</v>
      </c>
    </row>
    <row r="14" spans="2:7" ht="15">
      <c r="B14" s="22" t="s">
        <v>8</v>
      </c>
      <c r="C14" s="23">
        <v>3246017</v>
      </c>
      <c r="D14" s="23">
        <v>1000684</v>
      </c>
      <c r="E14" s="23">
        <v>309155</v>
      </c>
      <c r="F14" s="23">
        <v>172126</v>
      </c>
      <c r="G14" s="23">
        <f>SUM(C14:F14)</f>
        <v>4727982</v>
      </c>
    </row>
    <row r="15" spans="2:7" ht="15">
      <c r="B15" s="22" t="s">
        <v>90</v>
      </c>
      <c r="C15" s="23">
        <v>420816</v>
      </c>
      <c r="D15" s="23">
        <v>131606</v>
      </c>
      <c r="E15" s="23">
        <v>2726</v>
      </c>
      <c r="F15" s="23">
        <v>0</v>
      </c>
      <c r="G15" s="23">
        <f>SUM(C15:F15)</f>
        <v>555148</v>
      </c>
    </row>
    <row r="16" spans="2:7" ht="15">
      <c r="B16" s="22" t="s">
        <v>34</v>
      </c>
      <c r="C16" s="23">
        <v>3666833</v>
      </c>
      <c r="D16" s="23">
        <v>1132290</v>
      </c>
      <c r="E16" s="23">
        <v>311881</v>
      </c>
      <c r="F16" s="23">
        <v>172126</v>
      </c>
      <c r="G16" s="23">
        <f>SUM(C16:F16)</f>
        <v>5283130</v>
      </c>
    </row>
    <row r="17" spans="2:7" ht="15">
      <c r="B17" s="56"/>
      <c r="C17" s="56"/>
      <c r="D17" s="56"/>
      <c r="E17" s="56"/>
      <c r="F17" s="56"/>
      <c r="G17" s="56"/>
    </row>
    <row r="18" spans="2:7" ht="15">
      <c r="B18" s="57" t="s">
        <v>87</v>
      </c>
      <c r="C18" s="58"/>
      <c r="D18" s="58"/>
      <c r="E18" s="58"/>
      <c r="F18" s="58"/>
      <c r="G18" s="59"/>
    </row>
    <row r="19" spans="2:7" ht="15">
      <c r="B19" s="18" t="s">
        <v>35</v>
      </c>
      <c r="C19" s="37">
        <v>4379</v>
      </c>
      <c r="D19" s="37">
        <v>2602</v>
      </c>
      <c r="E19" s="29">
        <v>0</v>
      </c>
      <c r="F19" s="29">
        <v>0</v>
      </c>
      <c r="G19" s="29">
        <f>SUM(C19:F19)</f>
        <v>6981</v>
      </c>
    </row>
    <row r="20" spans="2:7" ht="15">
      <c r="B20" s="78"/>
      <c r="C20" s="78"/>
      <c r="D20" s="78"/>
      <c r="E20" s="78"/>
      <c r="F20" s="78"/>
      <c r="G20" s="78"/>
    </row>
    <row r="21" spans="2:7" ht="15">
      <c r="B21" s="22" t="s">
        <v>36</v>
      </c>
      <c r="C21" s="23">
        <v>3671212</v>
      </c>
      <c r="D21" s="23">
        <v>1134892</v>
      </c>
      <c r="E21" s="23">
        <v>311881</v>
      </c>
      <c r="F21" s="23">
        <v>172126</v>
      </c>
      <c r="G21" s="23">
        <f>SUM(C21:F21)</f>
        <v>5290111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98</v>
      </c>
      <c r="C23" s="11"/>
      <c r="D23" s="11"/>
      <c r="E23" s="11"/>
      <c r="F23" s="11"/>
      <c r="G23" s="12"/>
    </row>
    <row r="24" spans="2:7" ht="15">
      <c r="B24" s="22" t="s">
        <v>99</v>
      </c>
      <c r="C24" s="23">
        <v>442060</v>
      </c>
      <c r="D24" s="23">
        <v>256912</v>
      </c>
      <c r="E24" s="23">
        <v>129157</v>
      </c>
      <c r="F24" s="23">
        <v>21743</v>
      </c>
      <c r="G24" s="23">
        <f>SUM(C24:F24)</f>
        <v>849872</v>
      </c>
    </row>
    <row r="25" spans="2:6" ht="15">
      <c r="B25" s="1"/>
      <c r="C25" s="1"/>
      <c r="D25" s="1"/>
      <c r="E25" s="1"/>
      <c r="F25" s="1"/>
    </row>
    <row r="26" spans="2:7" ht="15">
      <c r="B26" s="28" t="s">
        <v>100</v>
      </c>
      <c r="C26" s="11"/>
      <c r="D26" s="11"/>
      <c r="E26" s="11"/>
      <c r="F26" s="11"/>
      <c r="G26" s="12"/>
    </row>
    <row r="27" spans="2:7" ht="15">
      <c r="B27" s="22" t="s">
        <v>101</v>
      </c>
      <c r="C27" s="23">
        <v>4113272</v>
      </c>
      <c r="D27" s="23">
        <v>1391804</v>
      </c>
      <c r="E27" s="23">
        <v>441038</v>
      </c>
      <c r="F27" s="23">
        <v>193869</v>
      </c>
      <c r="G27" s="23">
        <f>SUM(C27:F27)</f>
        <v>6139983</v>
      </c>
    </row>
    <row r="28" spans="2:8" ht="15">
      <c r="B28" s="56"/>
      <c r="C28" s="56"/>
      <c r="D28" s="56"/>
      <c r="E28" s="56"/>
      <c r="F28" s="56"/>
      <c r="G28" s="56"/>
      <c r="H28" s="56"/>
    </row>
    <row r="29" spans="2:7" ht="15">
      <c r="B29" s="60" t="s">
        <v>13</v>
      </c>
      <c r="C29" s="61"/>
      <c r="D29" s="61"/>
      <c r="E29" s="61"/>
      <c r="F29" s="61"/>
      <c r="G29" s="62"/>
    </row>
    <row r="30" spans="2:7" ht="15">
      <c r="B30" s="39" t="s">
        <v>14</v>
      </c>
      <c r="C30" s="40">
        <v>1393951</v>
      </c>
      <c r="D30" s="40">
        <v>251243</v>
      </c>
      <c r="E30" s="37">
        <v>157336</v>
      </c>
      <c r="F30" s="40">
        <v>17729</v>
      </c>
      <c r="G30" s="40">
        <f>SUM(C30:F30)</f>
        <v>1820259</v>
      </c>
    </row>
    <row r="31" spans="2:8" ht="15">
      <c r="B31" s="56"/>
      <c r="C31" s="56"/>
      <c r="D31" s="56"/>
      <c r="E31" s="56"/>
      <c r="F31" s="56"/>
      <c r="G31" s="56"/>
      <c r="H31" s="56"/>
    </row>
    <row r="32" spans="2:7" ht="15">
      <c r="B32" s="60" t="s">
        <v>84</v>
      </c>
      <c r="C32" s="61"/>
      <c r="D32" s="61"/>
      <c r="E32" s="61"/>
      <c r="F32" s="61"/>
      <c r="G32" s="62"/>
    </row>
    <row r="33" spans="2:7" ht="15">
      <c r="B33" s="39" t="s">
        <v>102</v>
      </c>
      <c r="C33" s="40">
        <v>2487787318411</v>
      </c>
      <c r="D33" s="40">
        <v>463348675422</v>
      </c>
      <c r="E33" s="40">
        <v>205274896119</v>
      </c>
      <c r="F33" s="40">
        <v>68347291471</v>
      </c>
      <c r="G33" s="40">
        <f>SUM(C33:F33)</f>
        <v>3224758181423</v>
      </c>
    </row>
    <row r="34" spans="2:7" ht="15">
      <c r="B34" s="39" t="s">
        <v>103</v>
      </c>
      <c r="C34" s="40">
        <v>116256895857</v>
      </c>
      <c r="D34" s="40">
        <f>213871*D24</f>
        <v>54946026352</v>
      </c>
      <c r="E34" s="40">
        <v>21402157000</v>
      </c>
      <c r="F34" s="40">
        <v>2777304000</v>
      </c>
      <c r="G34" s="40">
        <f>SUM(C34:F34)</f>
        <v>195382383209</v>
      </c>
    </row>
    <row r="35" spans="2:7" ht="15">
      <c r="B35" s="22" t="s">
        <v>104</v>
      </c>
      <c r="C35" s="23">
        <v>2604044214268</v>
      </c>
      <c r="D35" s="23">
        <v>463348889293</v>
      </c>
      <c r="E35" s="23">
        <v>226677053119</v>
      </c>
      <c r="F35" s="23">
        <v>71124595471</v>
      </c>
      <c r="G35" s="23">
        <f>SUM(C35:F35)</f>
        <v>3365194752151</v>
      </c>
    </row>
    <row r="36" spans="2:8" ht="15">
      <c r="B36" s="56"/>
      <c r="C36" s="56"/>
      <c r="D36" s="56"/>
      <c r="E36" s="56"/>
      <c r="F36" s="56"/>
      <c r="G36" s="56"/>
      <c r="H36" s="56"/>
    </row>
    <row r="37" spans="2:7" ht="21">
      <c r="B37" s="64" t="s">
        <v>81</v>
      </c>
      <c r="C37" s="65"/>
      <c r="D37" s="65"/>
      <c r="E37" s="65"/>
      <c r="F37" s="65"/>
      <c r="G37" s="66"/>
    </row>
    <row r="38" spans="2:7" ht="15">
      <c r="B38" s="60" t="s">
        <v>15</v>
      </c>
      <c r="C38" s="61"/>
      <c r="D38" s="61"/>
      <c r="E38" s="61"/>
      <c r="F38" s="61"/>
      <c r="G38" s="62"/>
    </row>
    <row r="39" spans="2:9" ht="15">
      <c r="B39" s="39" t="s">
        <v>16</v>
      </c>
      <c r="C39" s="37">
        <v>400343</v>
      </c>
      <c r="D39" s="37">
        <v>174700</v>
      </c>
      <c r="E39" s="37">
        <v>110044</v>
      </c>
      <c r="F39" s="37">
        <v>21430</v>
      </c>
      <c r="G39" s="37">
        <f>SUM(C39:F39)</f>
        <v>706517</v>
      </c>
      <c r="H39" s="9"/>
      <c r="I39" s="9"/>
    </row>
    <row r="40" spans="2:9" ht="15">
      <c r="B40" s="39" t="s">
        <v>17</v>
      </c>
      <c r="C40" s="13">
        <v>2145</v>
      </c>
      <c r="D40" s="13">
        <v>881.753853</v>
      </c>
      <c r="E40" s="37">
        <v>552</v>
      </c>
      <c r="F40" s="37">
        <v>124.402821</v>
      </c>
      <c r="G40" s="13">
        <f>SUM(C40:F40)</f>
        <v>3703.1566740000003</v>
      </c>
      <c r="H40" s="9"/>
      <c r="I40" s="9"/>
    </row>
    <row r="41" spans="1:9" ht="15">
      <c r="A41" s="4"/>
      <c r="B41" s="56"/>
      <c r="C41" s="56"/>
      <c r="D41" s="56"/>
      <c r="E41" s="56"/>
      <c r="F41" s="56"/>
      <c r="G41" s="56"/>
      <c r="H41" s="56"/>
      <c r="I41" s="9"/>
    </row>
    <row r="42" spans="2:9" ht="15">
      <c r="B42" s="55" t="s">
        <v>18</v>
      </c>
      <c r="C42" s="55"/>
      <c r="D42" s="55"/>
      <c r="E42" s="55"/>
      <c r="F42" s="55"/>
      <c r="G42" s="55"/>
      <c r="I42" s="9"/>
    </row>
    <row r="43" spans="2:9" ht="15">
      <c r="B43" s="39" t="s">
        <v>19</v>
      </c>
      <c r="C43" s="37">
        <v>117</v>
      </c>
      <c r="D43" s="37">
        <v>55</v>
      </c>
      <c r="E43" s="37">
        <v>35</v>
      </c>
      <c r="F43" s="37">
        <v>4</v>
      </c>
      <c r="G43" s="37">
        <f>SUM(C43:F43)</f>
        <v>211</v>
      </c>
      <c r="H43" s="9"/>
      <c r="I43" s="9"/>
    </row>
    <row r="44" spans="2:9" ht="15">
      <c r="B44" s="39" t="s">
        <v>20</v>
      </c>
      <c r="C44" s="13">
        <v>1.4</v>
      </c>
      <c r="D44" s="13">
        <v>0.356981</v>
      </c>
      <c r="E44" s="13">
        <v>0.4</v>
      </c>
      <c r="F44" s="13">
        <v>0.102536</v>
      </c>
      <c r="G44" s="13">
        <f>SUM(C44:F44)</f>
        <v>2.259517</v>
      </c>
      <c r="H44" s="9"/>
      <c r="I44" s="9"/>
    </row>
    <row r="45" spans="1:9" ht="15">
      <c r="A45" s="4"/>
      <c r="B45" s="56"/>
      <c r="C45" s="56"/>
      <c r="D45" s="56"/>
      <c r="E45" s="56"/>
      <c r="F45" s="56"/>
      <c r="G45" s="56"/>
      <c r="H45" s="56"/>
      <c r="I45" s="9"/>
    </row>
    <row r="46" spans="2:9" ht="15">
      <c r="B46" s="55" t="s">
        <v>21</v>
      </c>
      <c r="C46" s="55"/>
      <c r="D46" s="55"/>
      <c r="E46" s="55"/>
      <c r="F46" s="55"/>
      <c r="G46" s="55"/>
      <c r="I46" s="9"/>
    </row>
    <row r="47" spans="2:9" ht="15">
      <c r="B47" s="39" t="s">
        <v>22</v>
      </c>
      <c r="C47" s="40">
        <v>98097</v>
      </c>
      <c r="D47" s="40">
        <v>58331</v>
      </c>
      <c r="E47" s="40">
        <v>10818</v>
      </c>
      <c r="F47" s="40">
        <v>9047</v>
      </c>
      <c r="G47" s="40">
        <f>SUM(C47:F47)</f>
        <v>176293</v>
      </c>
      <c r="H47" s="9"/>
      <c r="I47" s="9"/>
    </row>
    <row r="48" spans="2:9" ht="15">
      <c r="B48" s="39" t="s">
        <v>23</v>
      </c>
      <c r="C48" s="13">
        <v>42080</v>
      </c>
      <c r="D48" s="13">
        <v>13144.875282</v>
      </c>
      <c r="E48" s="13">
        <v>4577.295</v>
      </c>
      <c r="F48" s="13">
        <v>1503.77</v>
      </c>
      <c r="G48" s="13">
        <f>SUM(C48:F48)</f>
        <v>61305.940281999996</v>
      </c>
      <c r="H48" s="9"/>
      <c r="I48" s="9"/>
    </row>
    <row r="49" spans="1:8" ht="15">
      <c r="A49" s="4"/>
      <c r="B49" s="56"/>
      <c r="C49" s="56"/>
      <c r="D49" s="56"/>
      <c r="E49" s="56"/>
      <c r="F49" s="56"/>
      <c r="G49" s="56"/>
      <c r="H49" s="56"/>
    </row>
    <row r="50" spans="2:7" ht="21">
      <c r="B50" s="64" t="s">
        <v>82</v>
      </c>
      <c r="C50" s="65"/>
      <c r="D50" s="65"/>
      <c r="E50" s="65"/>
      <c r="F50" s="65"/>
      <c r="G50" s="66"/>
    </row>
    <row r="51" spans="1:8" ht="15">
      <c r="A51" s="4"/>
      <c r="B51" s="77"/>
      <c r="C51" s="77"/>
      <c r="D51" s="77"/>
      <c r="E51" s="77"/>
      <c r="F51" s="77"/>
      <c r="G51" s="77"/>
      <c r="H51" s="77"/>
    </row>
    <row r="52" spans="2:7" ht="15">
      <c r="B52" s="55" t="s">
        <v>92</v>
      </c>
      <c r="C52" s="55"/>
      <c r="D52" s="55"/>
      <c r="E52" s="55"/>
      <c r="F52" s="55"/>
      <c r="G52" s="55"/>
    </row>
    <row r="53" spans="2:7" ht="15">
      <c r="B53" s="70" t="s">
        <v>24</v>
      </c>
      <c r="C53" s="70"/>
      <c r="D53" s="70"/>
      <c r="E53" s="70"/>
      <c r="F53" s="70"/>
      <c r="G53" s="70"/>
    </row>
    <row r="54" spans="2:7" ht="15">
      <c r="B54" s="39" t="s">
        <v>25</v>
      </c>
      <c r="C54" s="40">
        <v>152742</v>
      </c>
      <c r="D54" s="40">
        <v>6745</v>
      </c>
      <c r="E54" s="40">
        <v>3075</v>
      </c>
      <c r="F54" s="40">
        <v>1070</v>
      </c>
      <c r="G54" s="40">
        <f aca="true" t="shared" si="0" ref="G54:G70">SUM(C54:F54)</f>
        <v>163632</v>
      </c>
    </row>
    <row r="55" spans="2:7" ht="15">
      <c r="B55" s="39" t="s">
        <v>26</v>
      </c>
      <c r="C55" s="40">
        <v>59005.38101</v>
      </c>
      <c r="D55" s="40">
        <v>11736.606313000004</v>
      </c>
      <c r="E55" s="40">
        <v>4908.82352</v>
      </c>
      <c r="F55" s="40">
        <v>1082</v>
      </c>
      <c r="G55" s="40">
        <f t="shared" si="0"/>
        <v>76732.81084300001</v>
      </c>
    </row>
    <row r="56" spans="2:7" ht="15">
      <c r="B56" s="39" t="s">
        <v>27</v>
      </c>
      <c r="C56" s="40">
        <v>9.07522488902856</v>
      </c>
      <c r="D56" s="40">
        <v>40.47889611742147</v>
      </c>
      <c r="E56" s="40">
        <v>28</v>
      </c>
      <c r="F56" s="40">
        <v>19</v>
      </c>
      <c r="G56" s="40">
        <f>AVERAGE(C56:F56)</f>
        <v>24.138530251612508</v>
      </c>
    </row>
    <row r="57" spans="2:7" ht="15">
      <c r="B57" s="39" t="s">
        <v>28</v>
      </c>
      <c r="C57" s="40">
        <v>750653</v>
      </c>
      <c r="D57" s="40">
        <v>190573.81191906534</v>
      </c>
      <c r="E57" s="40">
        <v>71410</v>
      </c>
      <c r="F57" s="40">
        <v>24412</v>
      </c>
      <c r="G57" s="40">
        <f t="shared" si="0"/>
        <v>1037048.8119190653</v>
      </c>
    </row>
    <row r="58" spans="2:7" ht="15">
      <c r="B58" s="39" t="s">
        <v>108</v>
      </c>
      <c r="C58" s="13">
        <v>1216583.696594</v>
      </c>
      <c r="D58" s="13">
        <v>299327.90278684633</v>
      </c>
      <c r="E58" s="40">
        <v>85265.799387</v>
      </c>
      <c r="F58" s="40">
        <v>28521</v>
      </c>
      <c r="G58" s="13">
        <f t="shared" si="0"/>
        <v>1629698.3987678464</v>
      </c>
    </row>
    <row r="59" spans="2:7" ht="15">
      <c r="B59" s="63" t="s">
        <v>29</v>
      </c>
      <c r="C59" s="63"/>
      <c r="D59" s="63"/>
      <c r="E59" s="63"/>
      <c r="F59" s="63"/>
      <c r="G59" s="63"/>
    </row>
    <row r="60" spans="2:7" ht="15">
      <c r="B60" s="39" t="s">
        <v>25</v>
      </c>
      <c r="C60" s="24">
        <v>0</v>
      </c>
      <c r="D60" s="18">
        <v>0</v>
      </c>
      <c r="E60" s="24">
        <v>0</v>
      </c>
      <c r="F60" s="24">
        <v>0</v>
      </c>
      <c r="G60" s="40">
        <f t="shared" si="0"/>
        <v>0</v>
      </c>
    </row>
    <row r="61" spans="2:7" ht="15">
      <c r="B61" s="39" t="s">
        <v>26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2:7" ht="15">
      <c r="B62" s="39" t="s">
        <v>27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2:7" ht="15">
      <c r="B63" s="39" t="s">
        <v>28</v>
      </c>
      <c r="C63" s="24">
        <v>0</v>
      </c>
      <c r="D63" s="18">
        <v>1</v>
      </c>
      <c r="E63" s="24">
        <v>0</v>
      </c>
      <c r="F63" s="24">
        <v>0</v>
      </c>
      <c r="G63" s="40">
        <f t="shared" si="0"/>
        <v>1</v>
      </c>
    </row>
    <row r="64" spans="2:7" ht="15">
      <c r="B64" s="39" t="s">
        <v>108</v>
      </c>
      <c r="C64" s="24">
        <v>0</v>
      </c>
      <c r="D64" s="13">
        <v>2.078516</v>
      </c>
      <c r="E64" s="24">
        <v>0</v>
      </c>
      <c r="F64" s="24">
        <v>0</v>
      </c>
      <c r="G64" s="14">
        <f t="shared" si="0"/>
        <v>2.078516</v>
      </c>
    </row>
    <row r="65" spans="2:7" ht="15">
      <c r="B65" s="70" t="s">
        <v>31</v>
      </c>
      <c r="C65" s="70"/>
      <c r="D65" s="70"/>
      <c r="E65" s="70"/>
      <c r="F65" s="70"/>
      <c r="G65" s="70"/>
    </row>
    <row r="66" spans="2:7" ht="15">
      <c r="B66" s="39" t="s">
        <v>25</v>
      </c>
      <c r="C66" s="37">
        <v>6982</v>
      </c>
      <c r="D66" s="37">
        <v>3425</v>
      </c>
      <c r="E66" s="37">
        <v>2445</v>
      </c>
      <c r="F66" s="37">
        <v>54</v>
      </c>
      <c r="G66" s="37">
        <f t="shared" si="0"/>
        <v>12906</v>
      </c>
    </row>
    <row r="67" spans="2:7" ht="15">
      <c r="B67" s="39" t="s">
        <v>26</v>
      </c>
      <c r="C67" s="37">
        <v>3614.246575</v>
      </c>
      <c r="D67" s="37">
        <v>3795.081576000017</v>
      </c>
      <c r="E67" s="37">
        <v>2272.781826</v>
      </c>
      <c r="F67" s="37">
        <v>22</v>
      </c>
      <c r="G67" s="37">
        <f t="shared" si="0"/>
        <v>9704.109977000016</v>
      </c>
    </row>
    <row r="68" spans="2:7" ht="15">
      <c r="B68" s="39" t="s">
        <v>27</v>
      </c>
      <c r="C68" s="37">
        <v>31.0217702663993</v>
      </c>
      <c r="D68" s="37">
        <v>52.3963323956889</v>
      </c>
      <c r="E68" s="37">
        <v>43</v>
      </c>
      <c r="F68" s="37">
        <v>49</v>
      </c>
      <c r="G68" s="37">
        <f>AVERAGE(C68:F68)</f>
        <v>43.85452566552205</v>
      </c>
    </row>
    <row r="69" spans="2:7" ht="15">
      <c r="B69" s="39" t="s">
        <v>28</v>
      </c>
      <c r="C69" s="37">
        <v>135893</v>
      </c>
      <c r="D69" s="37">
        <v>131368.18808093466</v>
      </c>
      <c r="E69" s="37">
        <v>52528</v>
      </c>
      <c r="F69" s="37">
        <v>6879</v>
      </c>
      <c r="G69" s="37">
        <f t="shared" si="0"/>
        <v>326668.1880809347</v>
      </c>
    </row>
    <row r="70" spans="2:7" ht="15">
      <c r="B70" s="39" t="s">
        <v>108</v>
      </c>
      <c r="C70" s="14">
        <v>97131.436838</v>
      </c>
      <c r="D70" s="14">
        <v>97401.93302415368</v>
      </c>
      <c r="E70" s="14">
        <v>32776.109785</v>
      </c>
      <c r="F70" s="37">
        <v>1448</v>
      </c>
      <c r="G70" s="14">
        <f t="shared" si="0"/>
        <v>228757.47964715367</v>
      </c>
    </row>
    <row r="71" spans="2:7" ht="15">
      <c r="B71" s="74" t="s">
        <v>32</v>
      </c>
      <c r="C71" s="75"/>
      <c r="D71" s="75"/>
      <c r="E71" s="75"/>
      <c r="F71" s="75"/>
      <c r="G71" s="76"/>
    </row>
    <row r="72" spans="2:7" ht="15">
      <c r="B72" s="22" t="s">
        <v>25</v>
      </c>
      <c r="C72" s="23">
        <v>159724</v>
      </c>
      <c r="D72" s="23">
        <v>10170</v>
      </c>
      <c r="E72" s="23">
        <v>5520</v>
      </c>
      <c r="F72" s="23">
        <v>1124</v>
      </c>
      <c r="G72" s="23">
        <f>SUM(C72:F72)</f>
        <v>176538</v>
      </c>
    </row>
    <row r="73" spans="2:7" ht="15">
      <c r="B73" s="22" t="s">
        <v>26</v>
      </c>
      <c r="C73" s="23">
        <v>62619.627584999995</v>
      </c>
      <c r="D73" s="23">
        <v>15531.68788900002</v>
      </c>
      <c r="E73" s="23">
        <v>7181.605346</v>
      </c>
      <c r="F73" s="23">
        <v>1104</v>
      </c>
      <c r="G73" s="26">
        <f>SUM(C73:F73)</f>
        <v>86436.92082000001</v>
      </c>
    </row>
    <row r="74" spans="2:7" ht="15">
      <c r="B74" s="22" t="s">
        <v>27</v>
      </c>
      <c r="C74" s="23">
        <v>20.04849757771393</v>
      </c>
      <c r="D74" s="23">
        <v>30.958409504370124</v>
      </c>
      <c r="E74" s="23">
        <v>34</v>
      </c>
      <c r="F74" s="23">
        <v>21</v>
      </c>
      <c r="G74" s="23">
        <f>AVERAGE(C74:F74)</f>
        <v>26.501726770521014</v>
      </c>
    </row>
    <row r="75" spans="2:7" ht="15">
      <c r="B75" s="22" t="s">
        <v>28</v>
      </c>
      <c r="C75" s="23">
        <v>886546</v>
      </c>
      <c r="D75" s="23">
        <v>321943</v>
      </c>
      <c r="E75" s="23">
        <v>123938</v>
      </c>
      <c r="F75" s="23">
        <v>31291</v>
      </c>
      <c r="G75" s="23">
        <f>SUM(C75:F75)</f>
        <v>1363718</v>
      </c>
    </row>
    <row r="76" spans="2:7" ht="15">
      <c r="B76" s="22" t="s">
        <v>108</v>
      </c>
      <c r="C76" s="26">
        <v>1313715.1334320002</v>
      </c>
      <c r="D76" s="26">
        <v>396731.91432700003</v>
      </c>
      <c r="E76" s="26">
        <v>118041.90917200001</v>
      </c>
      <c r="F76" s="23">
        <v>29969</v>
      </c>
      <c r="G76" s="26">
        <f>SUM(C76:F76)</f>
        <v>1858457.956931</v>
      </c>
    </row>
    <row r="77" spans="1:8" ht="15">
      <c r="A77" s="4"/>
      <c r="B77" s="56"/>
      <c r="C77" s="56"/>
      <c r="D77" s="56"/>
      <c r="E77" s="56"/>
      <c r="F77" s="56"/>
      <c r="G77" s="56"/>
      <c r="H77" s="56"/>
    </row>
    <row r="78" spans="2:7" ht="15">
      <c r="B78" s="60" t="s">
        <v>30</v>
      </c>
      <c r="C78" s="61"/>
      <c r="D78" s="61"/>
      <c r="E78" s="61"/>
      <c r="F78" s="61"/>
      <c r="G78" s="62"/>
    </row>
    <row r="79" spans="2:7" ht="15">
      <c r="B79" s="71" t="s">
        <v>24</v>
      </c>
      <c r="C79" s="72"/>
      <c r="D79" s="72"/>
      <c r="E79" s="72"/>
      <c r="F79" s="72"/>
      <c r="G79" s="73"/>
    </row>
    <row r="80" spans="2:7" ht="15">
      <c r="B80" s="39" t="s">
        <v>25</v>
      </c>
      <c r="C80" s="24">
        <v>12</v>
      </c>
      <c r="D80" s="24">
        <v>0</v>
      </c>
      <c r="E80" s="24">
        <v>0</v>
      </c>
      <c r="F80" s="24" t="s">
        <v>110</v>
      </c>
      <c r="G80" s="24">
        <f>SUM(C80:F80)</f>
        <v>12</v>
      </c>
    </row>
    <row r="81" spans="2:7" ht="15">
      <c r="B81" s="39" t="s">
        <v>26</v>
      </c>
      <c r="C81" s="30">
        <v>288.452263</v>
      </c>
      <c r="D81" s="30">
        <v>0</v>
      </c>
      <c r="E81" s="24">
        <v>0</v>
      </c>
      <c r="F81" s="30" t="s">
        <v>110</v>
      </c>
      <c r="G81" s="30">
        <f>SUM(C81:F81)</f>
        <v>288.452263</v>
      </c>
    </row>
    <row r="82" spans="2:7" ht="15">
      <c r="B82" s="39" t="s">
        <v>27</v>
      </c>
      <c r="C82" s="30">
        <v>305</v>
      </c>
      <c r="D82" s="30">
        <v>0</v>
      </c>
      <c r="E82" s="24">
        <v>0</v>
      </c>
      <c r="F82" s="30" t="s">
        <v>110</v>
      </c>
      <c r="G82" s="30">
        <f>AVERAGE(C82:F82)</f>
        <v>101.66666666666667</v>
      </c>
    </row>
    <row r="83" spans="2:7" ht="15">
      <c r="B83" s="39" t="s">
        <v>28</v>
      </c>
      <c r="C83" s="30">
        <v>1136</v>
      </c>
      <c r="D83" s="30">
        <v>146</v>
      </c>
      <c r="E83" s="30">
        <v>7</v>
      </c>
      <c r="F83" s="30">
        <v>1</v>
      </c>
      <c r="G83" s="30">
        <f>SUM(C83:F83)</f>
        <v>1290</v>
      </c>
    </row>
    <row r="84" spans="2:7" ht="15">
      <c r="B84" s="39" t="s">
        <v>108</v>
      </c>
      <c r="C84" s="13">
        <v>22602.305491</v>
      </c>
      <c r="D84" s="13">
        <v>1768</v>
      </c>
      <c r="E84" s="30">
        <v>89</v>
      </c>
      <c r="F84" s="13">
        <v>14.968140487829999</v>
      </c>
      <c r="G84" s="13">
        <f>SUM(C84:F84)</f>
        <v>24474.273631487828</v>
      </c>
    </row>
    <row r="85" spans="2:7" ht="15">
      <c r="B85" s="71" t="s">
        <v>29</v>
      </c>
      <c r="C85" s="72"/>
      <c r="D85" s="72"/>
      <c r="E85" s="72"/>
      <c r="F85" s="72"/>
      <c r="G85" s="73"/>
    </row>
    <row r="86" spans="2:7" ht="15">
      <c r="B86" s="39" t="s">
        <v>25</v>
      </c>
      <c r="C86" s="24">
        <v>0</v>
      </c>
      <c r="D86" s="24">
        <v>0</v>
      </c>
      <c r="E86" s="24">
        <v>0</v>
      </c>
      <c r="F86" s="24" t="s">
        <v>110</v>
      </c>
      <c r="G86" s="37">
        <f>SUM(C86:F86)</f>
        <v>0</v>
      </c>
    </row>
    <row r="87" spans="2:7" ht="15">
      <c r="B87" s="39" t="s">
        <v>26</v>
      </c>
      <c r="C87" s="24">
        <v>0</v>
      </c>
      <c r="D87" s="24">
        <v>0</v>
      </c>
      <c r="E87" s="24">
        <v>0</v>
      </c>
      <c r="F87" s="24" t="s">
        <v>110</v>
      </c>
      <c r="G87" s="37">
        <f>SUM(C87:F87)</f>
        <v>0</v>
      </c>
    </row>
    <row r="88" spans="2:7" ht="15">
      <c r="B88" s="39" t="s">
        <v>27</v>
      </c>
      <c r="C88" s="24">
        <v>0</v>
      </c>
      <c r="D88" s="24">
        <v>0</v>
      </c>
      <c r="E88" s="24">
        <v>0</v>
      </c>
      <c r="F88" s="24" t="s">
        <v>110</v>
      </c>
      <c r="G88" s="37">
        <f>AVERAGE(C88:F88)</f>
        <v>0</v>
      </c>
    </row>
    <row r="89" spans="2:7" ht="15">
      <c r="B89" s="39" t="s">
        <v>28</v>
      </c>
      <c r="C89" s="24">
        <v>0</v>
      </c>
      <c r="D89" s="24">
        <v>0</v>
      </c>
      <c r="E89" s="24">
        <v>0</v>
      </c>
      <c r="F89" s="24" t="s">
        <v>110</v>
      </c>
      <c r="G89" s="37">
        <f>SUM(C89:F89)</f>
        <v>0</v>
      </c>
    </row>
    <row r="90" spans="2:7" ht="15">
      <c r="B90" s="39" t="s">
        <v>108</v>
      </c>
      <c r="C90" s="24">
        <v>0</v>
      </c>
      <c r="D90" s="24">
        <v>0</v>
      </c>
      <c r="E90" s="24">
        <v>0</v>
      </c>
      <c r="F90" s="24" t="s">
        <v>110</v>
      </c>
      <c r="G90" s="37">
        <f>SUM(C90:F90)</f>
        <v>0</v>
      </c>
    </row>
    <row r="91" spans="2:7" ht="15">
      <c r="B91" s="71" t="s">
        <v>31</v>
      </c>
      <c r="C91" s="72"/>
      <c r="D91" s="72"/>
      <c r="E91" s="72"/>
      <c r="F91" s="72"/>
      <c r="G91" s="73"/>
    </row>
    <row r="92" spans="2:7" ht="15">
      <c r="B92" s="39" t="s">
        <v>25</v>
      </c>
      <c r="C92" s="39">
        <v>0</v>
      </c>
      <c r="D92" s="24">
        <v>0</v>
      </c>
      <c r="E92" s="24">
        <v>0</v>
      </c>
      <c r="F92" s="24" t="s">
        <v>110</v>
      </c>
      <c r="G92" s="37">
        <f>SUM(C92:F92)</f>
        <v>0</v>
      </c>
    </row>
    <row r="93" spans="2:7" ht="15">
      <c r="B93" s="39" t="s">
        <v>26</v>
      </c>
      <c r="C93" s="36">
        <v>0</v>
      </c>
      <c r="D93" s="24">
        <v>0</v>
      </c>
      <c r="E93" s="24">
        <v>0</v>
      </c>
      <c r="F93" s="24" t="s">
        <v>110</v>
      </c>
      <c r="G93" s="37">
        <f>SUM(C93:F93)</f>
        <v>0</v>
      </c>
    </row>
    <row r="94" spans="2:7" ht="15">
      <c r="B94" s="39" t="s">
        <v>27</v>
      </c>
      <c r="C94" s="42">
        <v>0</v>
      </c>
      <c r="D94" s="24">
        <v>0</v>
      </c>
      <c r="E94" s="24">
        <v>0</v>
      </c>
      <c r="F94" s="24" t="s">
        <v>110</v>
      </c>
      <c r="G94" s="37">
        <f>AVERAGE(C94:F94)</f>
        <v>0</v>
      </c>
    </row>
    <row r="95" spans="2:7" ht="15">
      <c r="B95" s="39" t="s">
        <v>28</v>
      </c>
      <c r="C95" s="42">
        <v>14</v>
      </c>
      <c r="D95" s="24">
        <v>0</v>
      </c>
      <c r="E95" s="24">
        <v>0</v>
      </c>
      <c r="F95" s="24" t="s">
        <v>110</v>
      </c>
      <c r="G95" s="37">
        <f>SUM(C95:F95)</f>
        <v>14</v>
      </c>
    </row>
    <row r="96" spans="2:7" ht="15">
      <c r="B96" s="39" t="s">
        <v>108</v>
      </c>
      <c r="C96" s="13">
        <v>210.461779</v>
      </c>
      <c r="D96" s="24">
        <v>0</v>
      </c>
      <c r="E96" s="24">
        <v>0</v>
      </c>
      <c r="F96" s="24" t="s">
        <v>110</v>
      </c>
      <c r="G96" s="13">
        <f>SUM(C96:F96)</f>
        <v>210.461779</v>
      </c>
    </row>
    <row r="97" spans="2:7" ht="15">
      <c r="B97" s="74" t="s">
        <v>91</v>
      </c>
      <c r="C97" s="75"/>
      <c r="D97" s="75"/>
      <c r="E97" s="75"/>
      <c r="F97" s="75"/>
      <c r="G97" s="76"/>
    </row>
    <row r="98" spans="2:7" ht="15">
      <c r="B98" s="22" t="s">
        <v>25</v>
      </c>
      <c r="C98" s="23">
        <v>12</v>
      </c>
      <c r="D98" s="22">
        <v>0</v>
      </c>
      <c r="E98" s="23">
        <v>0</v>
      </c>
      <c r="F98" s="25" t="s">
        <v>110</v>
      </c>
      <c r="G98" s="23">
        <f>SUM(C98:F98)</f>
        <v>12</v>
      </c>
    </row>
    <row r="99" spans="2:7" ht="15">
      <c r="B99" s="22" t="s">
        <v>26</v>
      </c>
      <c r="C99" s="23">
        <v>288.452263</v>
      </c>
      <c r="D99" s="22">
        <v>0</v>
      </c>
      <c r="E99" s="23">
        <v>0</v>
      </c>
      <c r="F99" s="25" t="s">
        <v>110</v>
      </c>
      <c r="G99" s="26">
        <f>SUM(C99:F99)</f>
        <v>288.452263</v>
      </c>
    </row>
    <row r="100" spans="2:7" ht="15">
      <c r="B100" s="22" t="s">
        <v>27</v>
      </c>
      <c r="C100" s="23">
        <v>305</v>
      </c>
      <c r="D100" s="22">
        <v>0</v>
      </c>
      <c r="E100" s="23">
        <v>0</v>
      </c>
      <c r="F100" s="25" t="s">
        <v>110</v>
      </c>
      <c r="G100" s="23">
        <f>AVERAGE(C100:F100)</f>
        <v>101.66666666666667</v>
      </c>
    </row>
    <row r="101" spans="2:7" ht="15">
      <c r="B101" s="22" t="s">
        <v>28</v>
      </c>
      <c r="C101" s="23">
        <v>1150</v>
      </c>
      <c r="D101" s="22">
        <v>146</v>
      </c>
      <c r="E101" s="22">
        <v>7</v>
      </c>
      <c r="F101" s="33">
        <v>1</v>
      </c>
      <c r="G101" s="23">
        <f>SUM(C101:F101)</f>
        <v>1304</v>
      </c>
    </row>
    <row r="102" spans="2:7" ht="15">
      <c r="B102" s="22" t="s">
        <v>108</v>
      </c>
      <c r="C102" s="26">
        <v>22812.76727</v>
      </c>
      <c r="D102" s="26">
        <v>1768</v>
      </c>
      <c r="E102" s="22">
        <v>89</v>
      </c>
      <c r="F102" s="26">
        <v>14.968140487829999</v>
      </c>
      <c r="G102" s="26">
        <f>SUM(C102:F102)</f>
        <v>24684.73541048783</v>
      </c>
    </row>
    <row r="103" spans="1:8" ht="15">
      <c r="A103" s="4"/>
      <c r="B103" s="56"/>
      <c r="C103" s="56"/>
      <c r="D103" s="56"/>
      <c r="E103" s="56"/>
      <c r="F103" s="56"/>
      <c r="G103" s="56"/>
      <c r="H103" s="56"/>
    </row>
    <row r="104" spans="2:7" ht="15">
      <c r="B104" s="55" t="s">
        <v>41</v>
      </c>
      <c r="C104" s="55"/>
      <c r="D104" s="55"/>
      <c r="E104" s="55"/>
      <c r="F104" s="55"/>
      <c r="G104" s="55"/>
    </row>
    <row r="105" spans="2:7" ht="15">
      <c r="B105" s="70" t="s">
        <v>40</v>
      </c>
      <c r="C105" s="70"/>
      <c r="D105" s="70"/>
      <c r="E105" s="70"/>
      <c r="F105" s="70"/>
      <c r="G105" s="70"/>
    </row>
    <row r="106" spans="2:7" ht="15">
      <c r="B106" s="39" t="s">
        <v>37</v>
      </c>
      <c r="C106" s="14">
        <v>2.03</v>
      </c>
      <c r="D106" s="17">
        <v>2.7177595066803644</v>
      </c>
      <c r="E106" s="17">
        <v>2.7</v>
      </c>
      <c r="F106" s="17">
        <v>2.36</v>
      </c>
      <c r="G106" s="17">
        <f>AVERAGE(C106:F106)</f>
        <v>2.451939876670091</v>
      </c>
    </row>
    <row r="107" spans="2:7" ht="15">
      <c r="B107" s="39" t="s">
        <v>38</v>
      </c>
      <c r="C107" s="14">
        <v>2.04</v>
      </c>
      <c r="D107" s="17">
        <v>2.5568804347825975</v>
      </c>
      <c r="E107" s="39">
        <v>2.59</v>
      </c>
      <c r="F107" s="17">
        <v>2.36</v>
      </c>
      <c r="G107" s="17">
        <f>AVERAGE(C107:F107)</f>
        <v>2.3867201086956493</v>
      </c>
    </row>
    <row r="108" spans="2:7" ht="15">
      <c r="B108" s="39" t="s">
        <v>39</v>
      </c>
      <c r="C108" s="14">
        <v>2.04</v>
      </c>
      <c r="D108" s="17">
        <v>2.453525925925903</v>
      </c>
      <c r="E108" s="39">
        <v>2.4</v>
      </c>
      <c r="F108" s="17">
        <v>2.36</v>
      </c>
      <c r="G108" s="17">
        <f>AVERAGE(C108:F108)</f>
        <v>2.3133814814814757</v>
      </c>
    </row>
    <row r="109" spans="2:7" ht="15">
      <c r="B109" s="70" t="s">
        <v>85</v>
      </c>
      <c r="C109" s="70"/>
      <c r="D109" s="70"/>
      <c r="E109" s="70"/>
      <c r="F109" s="70"/>
      <c r="G109" s="70"/>
    </row>
    <row r="110" spans="2:7" ht="15">
      <c r="B110" s="39" t="s">
        <v>37</v>
      </c>
      <c r="C110" s="14">
        <v>0.99</v>
      </c>
      <c r="D110" s="17">
        <v>1.8000000000000003</v>
      </c>
      <c r="E110" s="39">
        <v>1.68</v>
      </c>
      <c r="F110" s="17">
        <v>1.8</v>
      </c>
      <c r="G110" s="17">
        <f>AVERAGE(C110:F110)</f>
        <v>1.5675</v>
      </c>
    </row>
    <row r="111" spans="2:7" ht="15">
      <c r="B111" s="39" t="s">
        <v>38</v>
      </c>
      <c r="C111" s="14">
        <v>1.78</v>
      </c>
      <c r="D111" s="17">
        <v>1.8136585365853644</v>
      </c>
      <c r="E111" s="39">
        <v>1.81</v>
      </c>
      <c r="F111" s="17">
        <v>1.8</v>
      </c>
      <c r="G111" s="17">
        <f>AVERAGE(C111:F111)</f>
        <v>1.8009146341463411</v>
      </c>
    </row>
    <row r="112" spans="2:7" ht="15">
      <c r="B112" s="39" t="s">
        <v>39</v>
      </c>
      <c r="C112" s="14">
        <v>1.78</v>
      </c>
      <c r="D112" s="17">
        <v>1.802488888888896</v>
      </c>
      <c r="E112" s="17">
        <v>1.73</v>
      </c>
      <c r="F112" s="17">
        <v>1.8</v>
      </c>
      <c r="G112" s="17">
        <f>AVERAGE(C112:F112)</f>
        <v>1.778122222222224</v>
      </c>
    </row>
    <row r="113" spans="1:9" ht="15">
      <c r="A113" s="4"/>
      <c r="B113" s="56"/>
      <c r="C113" s="56"/>
      <c r="D113" s="56"/>
      <c r="E113" s="56"/>
      <c r="F113" s="56"/>
      <c r="G113" s="56"/>
      <c r="H113" s="56"/>
      <c r="I113" s="56"/>
    </row>
    <row r="114" spans="2:7" ht="15">
      <c r="B114" s="70" t="s">
        <v>42</v>
      </c>
      <c r="C114" s="70"/>
      <c r="D114" s="70"/>
      <c r="E114" s="70"/>
      <c r="F114" s="70"/>
      <c r="G114" s="70"/>
    </row>
    <row r="115" spans="2:7" ht="15">
      <c r="B115" s="39" t="s">
        <v>37</v>
      </c>
      <c r="C115" s="14">
        <v>1.59</v>
      </c>
      <c r="D115" s="17">
        <v>1.779999999999992</v>
      </c>
      <c r="E115" s="17">
        <v>1.68</v>
      </c>
      <c r="F115" s="17">
        <v>1.78</v>
      </c>
      <c r="G115" s="17">
        <f>AVERAGE(C115:F115)</f>
        <v>1.707499999999998</v>
      </c>
    </row>
    <row r="116" spans="2:7" ht="15">
      <c r="B116" s="39" t="s">
        <v>38</v>
      </c>
      <c r="C116" s="14">
        <v>1.59</v>
      </c>
      <c r="D116" s="17">
        <v>1.77999999999999</v>
      </c>
      <c r="E116" s="39">
        <v>1.74</v>
      </c>
      <c r="F116" s="17">
        <v>1.78</v>
      </c>
      <c r="G116" s="17">
        <f>AVERAGE(C116:F116)</f>
        <v>1.7224999999999977</v>
      </c>
    </row>
    <row r="117" spans="2:7" ht="15">
      <c r="B117" s="39" t="s">
        <v>39</v>
      </c>
      <c r="C117" s="14">
        <v>1.59</v>
      </c>
      <c r="D117" s="17">
        <v>1.7800000000000633</v>
      </c>
      <c r="E117" s="39">
        <v>1.75</v>
      </c>
      <c r="F117" s="17">
        <v>1.78</v>
      </c>
      <c r="G117" s="17">
        <f>AVERAGE(C117:F117)</f>
        <v>1.7250000000000159</v>
      </c>
    </row>
    <row r="118" spans="2:7" ht="15">
      <c r="B118" s="71" t="s">
        <v>86</v>
      </c>
      <c r="C118" s="72"/>
      <c r="D118" s="72"/>
      <c r="E118" s="72"/>
      <c r="F118" s="72"/>
      <c r="G118" s="73"/>
    </row>
    <row r="119" spans="2:7" ht="15">
      <c r="B119" s="39" t="s">
        <v>37</v>
      </c>
      <c r="C119" s="14">
        <v>0.99</v>
      </c>
      <c r="D119" s="17">
        <v>1.7800000000000007</v>
      </c>
      <c r="E119" s="39">
        <v>0</v>
      </c>
      <c r="F119" s="17">
        <v>1.78</v>
      </c>
      <c r="G119" s="17">
        <f>AVERAGE(C119:F119)</f>
        <v>1.1375000000000002</v>
      </c>
    </row>
    <row r="120" spans="2:7" ht="15">
      <c r="B120" s="39" t="s">
        <v>38</v>
      </c>
      <c r="C120" s="14">
        <v>0.99</v>
      </c>
      <c r="D120" s="17">
        <v>1.78</v>
      </c>
      <c r="E120" s="39">
        <v>1.77</v>
      </c>
      <c r="F120" s="17">
        <v>1.78</v>
      </c>
      <c r="G120" s="17">
        <f>AVERAGE(C120:F120)</f>
        <v>1.58</v>
      </c>
    </row>
    <row r="121" spans="2:7" ht="15">
      <c r="B121" s="39" t="s">
        <v>39</v>
      </c>
      <c r="C121" s="14">
        <v>0.99</v>
      </c>
      <c r="D121" s="17">
        <v>1.7800000000000007</v>
      </c>
      <c r="E121" s="17">
        <v>1.47</v>
      </c>
      <c r="F121" s="17">
        <v>1.78</v>
      </c>
      <c r="G121" s="17">
        <f>AVERAGE(C121:F121)</f>
        <v>1.5050000000000001</v>
      </c>
    </row>
    <row r="122" spans="1:8" ht="15">
      <c r="A122" s="4"/>
      <c r="B122" s="56"/>
      <c r="C122" s="56"/>
      <c r="D122" s="56"/>
      <c r="E122" s="56"/>
      <c r="F122" s="56"/>
      <c r="G122" s="56"/>
      <c r="H122" s="56"/>
    </row>
    <row r="123" spans="2:7" ht="15">
      <c r="B123" s="60" t="s">
        <v>43</v>
      </c>
      <c r="C123" s="61"/>
      <c r="D123" s="61"/>
      <c r="E123" s="61"/>
      <c r="F123" s="61"/>
      <c r="G123" s="62"/>
    </row>
    <row r="124" spans="2:8" ht="15">
      <c r="B124" s="2" t="s">
        <v>105</v>
      </c>
      <c r="C124" s="14">
        <v>5.64927302100228</v>
      </c>
      <c r="D124" s="32">
        <v>0</v>
      </c>
      <c r="E124" s="24">
        <v>0</v>
      </c>
      <c r="F124" s="24" t="s">
        <v>110</v>
      </c>
      <c r="G124" s="14">
        <f>AVERAGE(C124:F124)</f>
        <v>1.88309100700076</v>
      </c>
      <c r="H124" s="3"/>
    </row>
    <row r="125" spans="2:7" ht="15">
      <c r="B125" s="60" t="s">
        <v>111</v>
      </c>
      <c r="C125" s="61"/>
      <c r="D125" s="61"/>
      <c r="E125" s="61"/>
      <c r="F125" s="61"/>
      <c r="G125" s="62"/>
    </row>
    <row r="126" spans="2:7" ht="15">
      <c r="B126" s="5" t="s">
        <v>106</v>
      </c>
      <c r="C126" s="14">
        <v>1.92698022488474</v>
      </c>
      <c r="D126" s="14">
        <v>2.156</v>
      </c>
      <c r="E126" s="14">
        <v>2.256287</v>
      </c>
      <c r="F126" s="15">
        <v>2.37</v>
      </c>
      <c r="G126" s="14">
        <f>AVERAGE(C126:F126)</f>
        <v>2.177316806221185</v>
      </c>
    </row>
    <row r="127" spans="1:8" ht="15">
      <c r="A127" s="4"/>
      <c r="B127" s="69"/>
      <c r="C127" s="69"/>
      <c r="D127" s="69"/>
      <c r="E127" s="69"/>
      <c r="F127" s="69"/>
      <c r="G127" s="69"/>
      <c r="H127" s="69"/>
    </row>
    <row r="128" spans="2:7" ht="15">
      <c r="B128" s="55" t="s">
        <v>44</v>
      </c>
      <c r="C128" s="55"/>
      <c r="D128" s="55"/>
      <c r="E128" s="55"/>
      <c r="F128" s="55"/>
      <c r="G128" s="55"/>
    </row>
    <row r="129" spans="2:7" ht="15">
      <c r="B129" s="39" t="s">
        <v>45</v>
      </c>
      <c r="C129" s="37">
        <v>364485</v>
      </c>
      <c r="D129" s="40">
        <v>38435</v>
      </c>
      <c r="E129" s="37">
        <v>8590</v>
      </c>
      <c r="F129" s="39">
        <v>341</v>
      </c>
      <c r="G129" s="37">
        <f>SUM(C129:F129)</f>
        <v>411851</v>
      </c>
    </row>
    <row r="130" spans="2:7" ht="15">
      <c r="B130" s="39" t="s">
        <v>46</v>
      </c>
      <c r="C130" s="13">
        <v>183568.636093</v>
      </c>
      <c r="D130" s="13">
        <v>4562.202123</v>
      </c>
      <c r="E130" s="37">
        <v>1149</v>
      </c>
      <c r="F130" s="37">
        <v>49</v>
      </c>
      <c r="G130" s="13">
        <f>SUM(C130:F130)</f>
        <v>189328.838216</v>
      </c>
    </row>
    <row r="131" spans="1:8" ht="15">
      <c r="A131" s="4"/>
      <c r="B131" s="56"/>
      <c r="C131" s="56"/>
      <c r="D131" s="56"/>
      <c r="E131" s="56"/>
      <c r="F131" s="56"/>
      <c r="G131" s="56"/>
      <c r="H131" s="56"/>
    </row>
    <row r="132" spans="2:7" ht="15">
      <c r="B132" s="55" t="s">
        <v>47</v>
      </c>
      <c r="C132" s="55"/>
      <c r="D132" s="55"/>
      <c r="E132" s="55"/>
      <c r="F132" s="55"/>
      <c r="G132" s="55"/>
    </row>
    <row r="133" spans="2:7" ht="15">
      <c r="B133" s="39" t="s">
        <v>48</v>
      </c>
      <c r="C133" s="41">
        <v>619799</v>
      </c>
      <c r="D133" s="40">
        <v>299620</v>
      </c>
      <c r="E133" s="40">
        <v>141572</v>
      </c>
      <c r="F133" s="37">
        <v>400049.127342</v>
      </c>
      <c r="G133" s="37">
        <f>SUM(C133:F133)</f>
        <v>1461040.1273420001</v>
      </c>
    </row>
    <row r="134" spans="1:8" ht="15">
      <c r="A134" s="4"/>
      <c r="B134" s="56"/>
      <c r="C134" s="56"/>
      <c r="D134" s="56"/>
      <c r="E134" s="56"/>
      <c r="F134" s="56"/>
      <c r="G134" s="56"/>
      <c r="H134" s="56"/>
    </row>
    <row r="135" spans="2:7" ht="21">
      <c r="B135" s="68" t="s">
        <v>88</v>
      </c>
      <c r="C135" s="68"/>
      <c r="D135" s="68"/>
      <c r="E135" s="68"/>
      <c r="F135" s="68"/>
      <c r="G135" s="68"/>
    </row>
    <row r="136" spans="2:7" ht="15">
      <c r="B136" s="55" t="s">
        <v>49</v>
      </c>
      <c r="C136" s="55"/>
      <c r="D136" s="55"/>
      <c r="E136" s="55"/>
      <c r="F136" s="55"/>
      <c r="G136" s="55"/>
    </row>
    <row r="137" spans="2:9" ht="15">
      <c r="B137" s="39" t="s">
        <v>50</v>
      </c>
      <c r="C137" s="37">
        <v>70304</v>
      </c>
      <c r="D137" s="37">
        <v>7602</v>
      </c>
      <c r="E137" s="37">
        <v>0</v>
      </c>
      <c r="F137" s="37">
        <v>10232</v>
      </c>
      <c r="G137" s="40">
        <f>SUM(C137:F137)</f>
        <v>88138</v>
      </c>
      <c r="H137" s="9"/>
      <c r="I137" s="9"/>
    </row>
    <row r="138" spans="2:9" ht="15">
      <c r="B138" s="39" t="s">
        <v>51</v>
      </c>
      <c r="C138" s="37">
        <v>1839</v>
      </c>
      <c r="D138" s="37">
        <v>2565</v>
      </c>
      <c r="E138" s="37">
        <v>10</v>
      </c>
      <c r="F138" s="37">
        <v>606</v>
      </c>
      <c r="G138" s="40">
        <f>SUM(C138:F138)</f>
        <v>5020</v>
      </c>
      <c r="H138" s="9"/>
      <c r="I138" s="9"/>
    </row>
    <row r="139" spans="1:9" ht="15">
      <c r="A139" s="4"/>
      <c r="B139" s="56"/>
      <c r="C139" s="56"/>
      <c r="D139" s="56"/>
      <c r="E139" s="56"/>
      <c r="F139" s="56"/>
      <c r="G139" s="56"/>
      <c r="H139" s="56"/>
      <c r="I139" s="9"/>
    </row>
    <row r="140" spans="2:9" ht="15">
      <c r="B140" s="60" t="s">
        <v>52</v>
      </c>
      <c r="C140" s="61"/>
      <c r="D140" s="61"/>
      <c r="E140" s="61"/>
      <c r="F140" s="61"/>
      <c r="G140" s="62"/>
      <c r="I140" s="9"/>
    </row>
    <row r="141" spans="2:9" ht="15">
      <c r="B141" s="39" t="s">
        <v>53</v>
      </c>
      <c r="C141" s="37">
        <v>0</v>
      </c>
      <c r="D141" s="40">
        <v>0</v>
      </c>
      <c r="E141" s="37">
        <v>0</v>
      </c>
      <c r="F141" s="24" t="s">
        <v>110</v>
      </c>
      <c r="G141" s="40">
        <f>SUM(C141:F141)</f>
        <v>0</v>
      </c>
      <c r="H141" s="9"/>
      <c r="I141" s="9"/>
    </row>
    <row r="142" spans="1:8" ht="15">
      <c r="A142" s="4"/>
      <c r="B142" s="56"/>
      <c r="C142" s="56"/>
      <c r="D142" s="56"/>
      <c r="E142" s="56"/>
      <c r="F142" s="56"/>
      <c r="G142" s="56"/>
      <c r="H142" s="56"/>
    </row>
    <row r="143" spans="2:7" ht="21">
      <c r="B143" s="64" t="s">
        <v>89</v>
      </c>
      <c r="C143" s="65"/>
      <c r="D143" s="65"/>
      <c r="E143" s="65"/>
      <c r="F143" s="65"/>
      <c r="G143" s="66"/>
    </row>
    <row r="144" spans="2:7" ht="15">
      <c r="B144" s="60" t="s">
        <v>83</v>
      </c>
      <c r="C144" s="61"/>
      <c r="D144" s="61"/>
      <c r="E144" s="61"/>
      <c r="F144" s="61"/>
      <c r="G144" s="62"/>
    </row>
    <row r="145" spans="1:8" ht="15">
      <c r="A145" s="4"/>
      <c r="B145" s="67"/>
      <c r="C145" s="67"/>
      <c r="D145" s="67"/>
      <c r="E145" s="67"/>
      <c r="F145" s="67"/>
      <c r="G145" s="67"/>
      <c r="H145" s="67"/>
    </row>
    <row r="146" spans="2:7" ht="15">
      <c r="B146" s="63" t="s">
        <v>54</v>
      </c>
      <c r="C146" s="63"/>
      <c r="D146" s="63"/>
      <c r="E146" s="63"/>
      <c r="F146" s="63"/>
      <c r="G146" s="63"/>
    </row>
    <row r="147" spans="2:7" ht="15">
      <c r="B147" s="39" t="s">
        <v>55</v>
      </c>
      <c r="C147" s="37">
        <v>712</v>
      </c>
      <c r="D147" s="40">
        <v>1670.65726623377</v>
      </c>
      <c r="E147" s="37">
        <v>0</v>
      </c>
      <c r="F147" s="37">
        <v>200</v>
      </c>
      <c r="G147" s="37">
        <f>SUM(C147:F147)</f>
        <v>2582.6572662337703</v>
      </c>
    </row>
    <row r="148" spans="2:7" ht="15">
      <c r="B148" s="39" t="s">
        <v>56</v>
      </c>
      <c r="C148" s="13">
        <v>14.61</v>
      </c>
      <c r="D148" s="13">
        <v>33.590667</v>
      </c>
      <c r="E148" s="39">
        <v>0</v>
      </c>
      <c r="F148" s="13">
        <v>4.192</v>
      </c>
      <c r="G148" s="13">
        <f>SUM(C148:F148)</f>
        <v>52.392667</v>
      </c>
    </row>
    <row r="149" spans="1:8" ht="15">
      <c r="A149" s="4"/>
      <c r="B149" s="56"/>
      <c r="C149" s="56"/>
      <c r="D149" s="56"/>
      <c r="E149" s="56"/>
      <c r="F149" s="56"/>
      <c r="G149" s="56"/>
      <c r="H149" s="56"/>
    </row>
    <row r="150" spans="2:7" ht="15">
      <c r="B150" s="63" t="s">
        <v>57</v>
      </c>
      <c r="C150" s="63"/>
      <c r="D150" s="63"/>
      <c r="E150" s="63"/>
      <c r="F150" s="63"/>
      <c r="G150" s="63"/>
    </row>
    <row r="151" spans="2:8" ht="15">
      <c r="B151" s="39" t="s">
        <v>58</v>
      </c>
      <c r="C151" s="39">
        <v>0</v>
      </c>
      <c r="D151" s="39">
        <v>2</v>
      </c>
      <c r="E151" s="39">
        <v>3</v>
      </c>
      <c r="F151" s="34">
        <v>0</v>
      </c>
      <c r="G151" s="37">
        <f>SUM(C151:F151)</f>
        <v>5</v>
      </c>
      <c r="H151" s="27"/>
    </row>
    <row r="152" spans="2:8" ht="15">
      <c r="B152" s="39" t="s">
        <v>59</v>
      </c>
      <c r="C152" s="39">
        <v>0</v>
      </c>
      <c r="D152" s="39">
        <v>0.04</v>
      </c>
      <c r="E152" s="13">
        <v>0.033</v>
      </c>
      <c r="F152" s="34">
        <v>0</v>
      </c>
      <c r="G152" s="13">
        <f>SUM(C152:F152)</f>
        <v>0.07300000000000001</v>
      </c>
      <c r="H152" s="27"/>
    </row>
    <row r="153" spans="1:8" ht="15">
      <c r="A153" s="4"/>
      <c r="B153" s="56"/>
      <c r="C153" s="56"/>
      <c r="D153" s="56"/>
      <c r="E153" s="56"/>
      <c r="F153" s="56"/>
      <c r="G153" s="56"/>
      <c r="H153" s="56"/>
    </row>
    <row r="154" spans="2:7" ht="15">
      <c r="B154" s="63" t="s">
        <v>62</v>
      </c>
      <c r="C154" s="63"/>
      <c r="D154" s="63"/>
      <c r="E154" s="63"/>
      <c r="F154" s="63"/>
      <c r="G154" s="63"/>
    </row>
    <row r="155" spans="2:8" ht="15">
      <c r="B155" s="39" t="s">
        <v>60</v>
      </c>
      <c r="C155" s="39">
        <v>0</v>
      </c>
      <c r="D155" s="40">
        <v>232</v>
      </c>
      <c r="E155" s="39">
        <v>0</v>
      </c>
      <c r="F155" s="34">
        <v>32</v>
      </c>
      <c r="G155" s="37">
        <f>SUM(C155:F155)</f>
        <v>264</v>
      </c>
      <c r="H155" s="27"/>
    </row>
    <row r="156" spans="2:8" ht="15">
      <c r="B156" s="39" t="s">
        <v>61</v>
      </c>
      <c r="C156" s="39">
        <v>0</v>
      </c>
      <c r="D156" s="13">
        <v>2.64</v>
      </c>
      <c r="E156" s="39">
        <v>0</v>
      </c>
      <c r="F156" s="34">
        <v>2.73</v>
      </c>
      <c r="G156" s="13">
        <f>SUM(C156:F156)</f>
        <v>5.37</v>
      </c>
      <c r="H156" s="27"/>
    </row>
    <row r="157" spans="1:8" ht="15">
      <c r="A157" s="4"/>
      <c r="B157" s="56"/>
      <c r="C157" s="56"/>
      <c r="D157" s="56"/>
      <c r="E157" s="56"/>
      <c r="F157" s="56"/>
      <c r="G157" s="56"/>
      <c r="H157" s="56"/>
    </row>
    <row r="158" spans="2:7" ht="15">
      <c r="B158" s="63" t="s">
        <v>74</v>
      </c>
      <c r="C158" s="63"/>
      <c r="D158" s="63"/>
      <c r="E158" s="63"/>
      <c r="F158" s="63"/>
      <c r="G158" s="63"/>
    </row>
    <row r="159" spans="2:7" ht="15">
      <c r="B159" s="22" t="s">
        <v>75</v>
      </c>
      <c r="C159" s="23">
        <v>712</v>
      </c>
      <c r="D159" s="23">
        <v>1904.65726623377</v>
      </c>
      <c r="E159" s="23">
        <v>3</v>
      </c>
      <c r="F159" s="23">
        <v>232</v>
      </c>
      <c r="G159" s="23">
        <f>SUM(C159:F159)</f>
        <v>2851.6572662337703</v>
      </c>
    </row>
    <row r="160" spans="2:7" ht="15">
      <c r="B160" s="22" t="s">
        <v>76</v>
      </c>
      <c r="C160" s="26">
        <v>14.61</v>
      </c>
      <c r="D160" s="26">
        <v>36.270667</v>
      </c>
      <c r="E160" s="26">
        <v>0.033</v>
      </c>
      <c r="F160" s="26">
        <v>6.922000000000001</v>
      </c>
      <c r="G160" s="26">
        <f>SUM(C160:F160)</f>
        <v>57.835667</v>
      </c>
    </row>
    <row r="161" spans="1:8" ht="15">
      <c r="A161" s="4"/>
      <c r="B161" s="56"/>
      <c r="C161" s="56"/>
      <c r="D161" s="56"/>
      <c r="E161" s="56"/>
      <c r="F161" s="56"/>
      <c r="G161" s="56"/>
      <c r="H161" s="56"/>
    </row>
    <row r="162" spans="2:7" ht="15">
      <c r="B162" s="55" t="s">
        <v>63</v>
      </c>
      <c r="C162" s="55"/>
      <c r="D162" s="55"/>
      <c r="E162" s="55"/>
      <c r="F162" s="55"/>
      <c r="G162" s="55"/>
    </row>
    <row r="163" spans="2:7" ht="15">
      <c r="B163" s="18" t="s">
        <v>60</v>
      </c>
      <c r="C163" s="37">
        <v>4506</v>
      </c>
      <c r="D163" s="40">
        <v>25405.4065789965</v>
      </c>
      <c r="E163" s="37">
        <v>3998</v>
      </c>
      <c r="F163" s="37">
        <v>50</v>
      </c>
      <c r="G163" s="37">
        <f>SUM(C163:F163)</f>
        <v>33959.406578996495</v>
      </c>
    </row>
    <row r="164" spans="2:7" ht="15">
      <c r="B164" s="18" t="s">
        <v>61</v>
      </c>
      <c r="C164" s="13">
        <v>103.321642</v>
      </c>
      <c r="D164" s="13">
        <v>125.929314</v>
      </c>
      <c r="E164" s="13">
        <v>34.842925</v>
      </c>
      <c r="F164" s="13">
        <v>0.19409</v>
      </c>
      <c r="G164" s="13">
        <f>SUM(C164:F164)</f>
        <v>264.287971</v>
      </c>
    </row>
    <row r="165" spans="1:7" ht="15">
      <c r="A165" s="4"/>
      <c r="B165" s="56"/>
      <c r="C165" s="56"/>
      <c r="D165" s="56"/>
      <c r="E165" s="56"/>
      <c r="F165" s="56"/>
      <c r="G165" s="56"/>
    </row>
    <row r="166" spans="2:7" ht="15">
      <c r="B166" s="60" t="s">
        <v>64</v>
      </c>
      <c r="C166" s="61"/>
      <c r="D166" s="61"/>
      <c r="E166" s="61"/>
      <c r="F166" s="61"/>
      <c r="G166" s="62"/>
    </row>
    <row r="167" spans="2:7" ht="15">
      <c r="B167" s="57" t="s">
        <v>65</v>
      </c>
      <c r="C167" s="58"/>
      <c r="D167" s="58"/>
      <c r="E167" s="58"/>
      <c r="F167" s="58"/>
      <c r="G167" s="59"/>
    </row>
    <row r="168" spans="2:7" ht="15">
      <c r="B168" s="39" t="s">
        <v>66</v>
      </c>
      <c r="C168" s="37">
        <v>448</v>
      </c>
      <c r="D168" s="40">
        <v>1996.66666666667</v>
      </c>
      <c r="E168" s="37">
        <v>158</v>
      </c>
      <c r="F168" s="40">
        <v>41</v>
      </c>
      <c r="G168" s="37">
        <f>SUM(C168:F168)</f>
        <v>2643.6666666666697</v>
      </c>
    </row>
    <row r="169" spans="2:7" ht="15">
      <c r="B169" s="39" t="s">
        <v>67</v>
      </c>
      <c r="C169" s="13">
        <v>11.2</v>
      </c>
      <c r="D169" s="13">
        <v>41.89111</v>
      </c>
      <c r="E169" s="13">
        <v>3.16</v>
      </c>
      <c r="F169" s="13">
        <v>1.066</v>
      </c>
      <c r="G169" s="13">
        <f>SUM(C169:F169)</f>
        <v>57.31711</v>
      </c>
    </row>
    <row r="170" spans="1:7" ht="15">
      <c r="A170" s="4"/>
      <c r="B170" s="56"/>
      <c r="C170" s="56"/>
      <c r="D170" s="56"/>
      <c r="E170" s="56"/>
      <c r="F170" s="56"/>
      <c r="G170" s="56"/>
    </row>
    <row r="171" spans="2:7" ht="15">
      <c r="B171" s="57" t="s">
        <v>68</v>
      </c>
      <c r="C171" s="58"/>
      <c r="D171" s="58"/>
      <c r="E171" s="58"/>
      <c r="F171" s="58"/>
      <c r="G171" s="59"/>
    </row>
    <row r="172" spans="2:7" ht="15">
      <c r="B172" s="39" t="s">
        <v>69</v>
      </c>
      <c r="C172" s="37">
        <v>2050</v>
      </c>
      <c r="D172" s="40">
        <v>992</v>
      </c>
      <c r="E172" s="37">
        <v>378</v>
      </c>
      <c r="F172" s="40">
        <v>114</v>
      </c>
      <c r="G172" s="37">
        <f>SUM(C172:F172)</f>
        <v>3534</v>
      </c>
    </row>
    <row r="173" spans="2:7" ht="15">
      <c r="B173" s="39" t="s">
        <v>67</v>
      </c>
      <c r="C173" s="13">
        <v>45.1</v>
      </c>
      <c r="D173" s="13">
        <v>20.832</v>
      </c>
      <c r="E173" s="13">
        <v>7.56</v>
      </c>
      <c r="F173" s="13">
        <v>2.645</v>
      </c>
      <c r="G173" s="13">
        <f>SUM(C173:F173)</f>
        <v>76.137</v>
      </c>
    </row>
    <row r="174" spans="1:8" ht="15">
      <c r="A174" s="4"/>
      <c r="B174" s="56"/>
      <c r="C174" s="56"/>
      <c r="D174" s="56"/>
      <c r="E174" s="56"/>
      <c r="F174" s="56"/>
      <c r="G174" s="56"/>
      <c r="H174" s="56"/>
    </row>
    <row r="175" spans="2:7" ht="15">
      <c r="B175" s="57" t="s">
        <v>70</v>
      </c>
      <c r="C175" s="58"/>
      <c r="D175" s="58"/>
      <c r="E175" s="58"/>
      <c r="F175" s="58"/>
      <c r="G175" s="59"/>
    </row>
    <row r="176" spans="2:7" ht="15">
      <c r="B176" s="39" t="s">
        <v>69</v>
      </c>
      <c r="C176" s="40">
        <v>231</v>
      </c>
      <c r="D176" s="40">
        <v>281</v>
      </c>
      <c r="E176" s="37">
        <v>205</v>
      </c>
      <c r="F176" s="40">
        <v>25</v>
      </c>
      <c r="G176" s="37">
        <f>SUM(C176:F176)</f>
        <v>742</v>
      </c>
    </row>
    <row r="177" spans="2:7" ht="15">
      <c r="B177" s="39" t="s">
        <v>67</v>
      </c>
      <c r="C177" s="13">
        <v>16.17</v>
      </c>
      <c r="D177" s="13">
        <v>22.36</v>
      </c>
      <c r="E177" s="13">
        <v>11.442441</v>
      </c>
      <c r="F177" s="13">
        <v>1.744299</v>
      </c>
      <c r="G177" s="13">
        <f>SUM(C177:F177)</f>
        <v>51.71674</v>
      </c>
    </row>
    <row r="178" spans="1:8" ht="15">
      <c r="A178" s="4"/>
      <c r="B178" s="56"/>
      <c r="C178" s="56"/>
      <c r="D178" s="56"/>
      <c r="E178" s="56"/>
      <c r="F178" s="56"/>
      <c r="G178" s="56"/>
      <c r="H178" s="56"/>
    </row>
    <row r="179" spans="2:7" ht="15">
      <c r="B179" s="57" t="s">
        <v>71</v>
      </c>
      <c r="C179" s="58"/>
      <c r="D179" s="58"/>
      <c r="E179" s="58"/>
      <c r="F179" s="58"/>
      <c r="G179" s="59"/>
    </row>
    <row r="180" spans="2:7" ht="15">
      <c r="B180" s="39" t="s">
        <v>69</v>
      </c>
      <c r="C180" s="40">
        <v>404</v>
      </c>
      <c r="D180" s="40">
        <v>35</v>
      </c>
      <c r="E180" s="29">
        <v>0</v>
      </c>
      <c r="F180" s="40">
        <v>7</v>
      </c>
      <c r="G180" s="37">
        <f>SUM(C180:F180)</f>
        <v>446</v>
      </c>
    </row>
    <row r="181" spans="2:7" ht="15">
      <c r="B181" s="39" t="s">
        <v>67</v>
      </c>
      <c r="C181" s="13">
        <v>12.545</v>
      </c>
      <c r="D181" s="13">
        <v>1.85</v>
      </c>
      <c r="E181" s="29">
        <v>0</v>
      </c>
      <c r="F181" s="13">
        <v>0.45</v>
      </c>
      <c r="G181" s="13">
        <f>SUM(C181:F181)</f>
        <v>14.844999999999999</v>
      </c>
    </row>
    <row r="182" spans="1:8" ht="15">
      <c r="A182" s="4"/>
      <c r="B182" s="56"/>
      <c r="C182" s="56"/>
      <c r="D182" s="56"/>
      <c r="E182" s="56"/>
      <c r="F182" s="56"/>
      <c r="G182" s="56"/>
      <c r="H182" s="56"/>
    </row>
    <row r="183" spans="2:7" ht="15">
      <c r="B183" s="55" t="s">
        <v>77</v>
      </c>
      <c r="C183" s="55"/>
      <c r="D183" s="55"/>
      <c r="E183" s="55"/>
      <c r="F183" s="55"/>
      <c r="G183" s="55"/>
    </row>
    <row r="184" spans="2:7" ht="15">
      <c r="B184" s="22" t="s">
        <v>78</v>
      </c>
      <c r="C184" s="23">
        <v>3133</v>
      </c>
      <c r="D184" s="23">
        <v>3304.6666666666697</v>
      </c>
      <c r="E184" s="23">
        <v>741</v>
      </c>
      <c r="F184" s="23">
        <v>237</v>
      </c>
      <c r="G184" s="23">
        <f>SUM(C184:F184)</f>
        <v>7415.66666666667</v>
      </c>
    </row>
    <row r="185" spans="2:7" ht="15">
      <c r="B185" s="22" t="s">
        <v>79</v>
      </c>
      <c r="C185" s="26">
        <v>85.015</v>
      </c>
      <c r="D185" s="26">
        <v>86.93311</v>
      </c>
      <c r="E185" s="51">
        <v>22.162441</v>
      </c>
      <c r="F185" s="26">
        <v>6.099389</v>
      </c>
      <c r="G185" s="26">
        <f>SUM(C185:F185)</f>
        <v>200.20994</v>
      </c>
    </row>
    <row r="186" spans="1:8" ht="15">
      <c r="A186" s="4"/>
      <c r="B186" s="56"/>
      <c r="C186" s="56"/>
      <c r="D186" s="56"/>
      <c r="E186" s="56"/>
      <c r="F186" s="56"/>
      <c r="G186" s="56"/>
      <c r="H186" s="56"/>
    </row>
    <row r="187" spans="2:7" ht="15">
      <c r="B187" s="55" t="s">
        <v>72</v>
      </c>
      <c r="C187" s="55"/>
      <c r="D187" s="55"/>
      <c r="E187" s="55"/>
      <c r="F187" s="55"/>
      <c r="G187" s="55"/>
    </row>
    <row r="188" spans="2:7" ht="15">
      <c r="B188" s="18" t="s">
        <v>93</v>
      </c>
      <c r="C188" s="37">
        <v>821</v>
      </c>
      <c r="D188" s="40">
        <v>38071.2477921481</v>
      </c>
      <c r="E188" s="37">
        <v>55</v>
      </c>
      <c r="F188" s="35">
        <v>0</v>
      </c>
      <c r="G188" s="37">
        <f>SUM(C188:F188)</f>
        <v>38947.2477921481</v>
      </c>
    </row>
    <row r="189" spans="2:7" ht="15">
      <c r="B189" s="18" t="s">
        <v>94</v>
      </c>
      <c r="C189" s="13">
        <v>7.909213</v>
      </c>
      <c r="D189" s="13">
        <v>219.848102</v>
      </c>
      <c r="E189" s="13">
        <v>2.23</v>
      </c>
      <c r="F189" s="35">
        <v>0</v>
      </c>
      <c r="G189" s="13">
        <f>SUM(C189:F189)</f>
        <v>229.987315</v>
      </c>
    </row>
    <row r="190" spans="1:8" ht="15">
      <c r="A190" s="4"/>
      <c r="B190" s="56"/>
      <c r="C190" s="56"/>
      <c r="D190" s="56"/>
      <c r="E190" s="56"/>
      <c r="F190" s="56"/>
      <c r="G190" s="56"/>
      <c r="H190" s="56"/>
    </row>
    <row r="191" spans="2:7" ht="15">
      <c r="B191" s="55" t="s">
        <v>73</v>
      </c>
      <c r="C191" s="55"/>
      <c r="D191" s="55"/>
      <c r="E191" s="55"/>
      <c r="F191" s="55"/>
      <c r="G191" s="55"/>
    </row>
    <row r="192" spans="2:7" ht="15">
      <c r="B192" s="22" t="s">
        <v>95</v>
      </c>
      <c r="C192" s="38">
        <v>9172</v>
      </c>
      <c r="D192" s="38">
        <v>68685.97830404504</v>
      </c>
      <c r="E192" s="38">
        <v>4797</v>
      </c>
      <c r="F192" s="38">
        <v>469</v>
      </c>
      <c r="G192" s="38">
        <f>SUM(C192:F192)</f>
        <v>83123.97830404504</v>
      </c>
    </row>
    <row r="193" spans="2:7" ht="15">
      <c r="B193" s="22" t="s">
        <v>96</v>
      </c>
      <c r="C193" s="26">
        <v>210.85585500000002</v>
      </c>
      <c r="D193" s="26">
        <v>468.98119299999996</v>
      </c>
      <c r="E193" s="26">
        <v>59.268366</v>
      </c>
      <c r="F193" s="26">
        <v>13.021389000000001</v>
      </c>
      <c r="G193" s="26">
        <f>SUM(C193:F193)</f>
        <v>752.126803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109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">
      <selection activeCell="B125" sqref="B125:G125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107</v>
      </c>
      <c r="B1" s="1"/>
      <c r="C1" s="1"/>
      <c r="D1" s="1"/>
      <c r="E1" s="1"/>
      <c r="F1" s="1"/>
    </row>
    <row r="2" spans="2:7" ht="21">
      <c r="B2" s="1"/>
      <c r="C2" s="79" t="s">
        <v>4</v>
      </c>
      <c r="D2" s="80"/>
      <c r="E2" s="80"/>
      <c r="F2" s="80"/>
      <c r="G2" s="81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19" t="s">
        <v>97</v>
      </c>
    </row>
    <row r="4" spans="2:7" ht="21">
      <c r="B4" s="64" t="s">
        <v>80</v>
      </c>
      <c r="C4" s="65"/>
      <c r="D4" s="65"/>
      <c r="E4" s="65"/>
      <c r="F4" s="65"/>
      <c r="G4" s="66"/>
    </row>
    <row r="5" spans="2:7" ht="15">
      <c r="B5" s="60" t="s">
        <v>11</v>
      </c>
      <c r="C5" s="61"/>
      <c r="D5" s="61"/>
      <c r="E5" s="61"/>
      <c r="F5" s="61"/>
      <c r="G5" s="62"/>
    </row>
    <row r="6" spans="2:7" ht="15">
      <c r="B6" s="6" t="s">
        <v>5</v>
      </c>
      <c r="C6" s="16">
        <v>56509</v>
      </c>
      <c r="D6" s="16">
        <v>9555</v>
      </c>
      <c r="E6" s="16">
        <v>11264</v>
      </c>
      <c r="F6" s="16">
        <v>7842</v>
      </c>
      <c r="G6" s="16">
        <f>SUM(C6:F6)</f>
        <v>85170</v>
      </c>
    </row>
    <row r="7" spans="2:7" ht="15">
      <c r="B7" s="39" t="s">
        <v>6</v>
      </c>
      <c r="C7" s="16">
        <v>321</v>
      </c>
      <c r="D7" s="16">
        <v>235</v>
      </c>
      <c r="E7" s="16">
        <v>11</v>
      </c>
      <c r="F7" s="16">
        <v>0</v>
      </c>
      <c r="G7" s="16">
        <f>SUM(C7:F7)</f>
        <v>567</v>
      </c>
    </row>
    <row r="8" spans="2:7" ht="15">
      <c r="B8" s="22" t="s">
        <v>7</v>
      </c>
      <c r="C8" s="31">
        <v>56830</v>
      </c>
      <c r="D8" s="31">
        <v>9790</v>
      </c>
      <c r="E8" s="31">
        <v>11275</v>
      </c>
      <c r="F8" s="31">
        <v>7842</v>
      </c>
      <c r="G8" s="31">
        <f>SUM(C8:F8)</f>
        <v>85737</v>
      </c>
    </row>
    <row r="9" spans="2:7" ht="15">
      <c r="B9" s="56"/>
      <c r="C9" s="56"/>
      <c r="D9" s="56"/>
      <c r="E9" s="56"/>
      <c r="F9" s="56"/>
      <c r="G9" s="56"/>
    </row>
    <row r="10" spans="2:7" ht="15">
      <c r="B10" s="60" t="s">
        <v>12</v>
      </c>
      <c r="C10" s="61"/>
      <c r="D10" s="61"/>
      <c r="E10" s="61"/>
      <c r="F10" s="61"/>
      <c r="G10" s="62"/>
    </row>
    <row r="11" spans="2:7" ht="15">
      <c r="B11" s="57" t="s">
        <v>33</v>
      </c>
      <c r="C11" s="58"/>
      <c r="D11" s="58"/>
      <c r="E11" s="58"/>
      <c r="F11" s="58"/>
      <c r="G11" s="59"/>
    </row>
    <row r="12" spans="2:7" ht="15">
      <c r="B12" s="20" t="s">
        <v>10</v>
      </c>
      <c r="C12" s="16">
        <v>979349</v>
      </c>
      <c r="D12" s="16">
        <v>154752</v>
      </c>
      <c r="E12" s="21">
        <v>60284</v>
      </c>
      <c r="F12" s="21">
        <v>31345</v>
      </c>
      <c r="G12" s="21">
        <f>SUM(C12:F12)</f>
        <v>1225730</v>
      </c>
    </row>
    <row r="13" spans="2:7" ht="15">
      <c r="B13" s="20" t="s">
        <v>9</v>
      </c>
      <c r="C13" s="16">
        <v>2257036</v>
      </c>
      <c r="D13" s="16">
        <v>515194</v>
      </c>
      <c r="E13" s="21">
        <v>245792</v>
      </c>
      <c r="F13" s="21">
        <v>140934</v>
      </c>
      <c r="G13" s="21">
        <f>SUM(C13:F13)</f>
        <v>3158956</v>
      </c>
    </row>
    <row r="14" spans="2:7" ht="15">
      <c r="B14" s="22" t="s">
        <v>8</v>
      </c>
      <c r="C14" s="23">
        <v>3236385</v>
      </c>
      <c r="D14" s="23">
        <v>1001737</v>
      </c>
      <c r="E14" s="23">
        <v>306076</v>
      </c>
      <c r="F14" s="23">
        <v>172279</v>
      </c>
      <c r="G14" s="23">
        <f>SUM(C14:F14)</f>
        <v>4716477</v>
      </c>
    </row>
    <row r="15" spans="2:7" ht="15">
      <c r="B15" s="22" t="s">
        <v>90</v>
      </c>
      <c r="C15" s="23">
        <v>426442</v>
      </c>
      <c r="D15" s="23">
        <v>133128</v>
      </c>
      <c r="E15" s="23">
        <v>2882</v>
      </c>
      <c r="F15" s="23">
        <v>0</v>
      </c>
      <c r="G15" s="23">
        <f>SUM(C15:F15)</f>
        <v>562452</v>
      </c>
    </row>
    <row r="16" spans="2:7" ht="15">
      <c r="B16" s="22" t="s">
        <v>34</v>
      </c>
      <c r="C16" s="23">
        <v>3662827</v>
      </c>
      <c r="D16" s="23">
        <v>1134865</v>
      </c>
      <c r="E16" s="23">
        <v>308958</v>
      </c>
      <c r="F16" s="23">
        <v>172279</v>
      </c>
      <c r="G16" s="23">
        <f>SUM(C16:F16)</f>
        <v>5278929</v>
      </c>
    </row>
    <row r="17" spans="2:7" ht="15">
      <c r="B17" s="56"/>
      <c r="C17" s="56"/>
      <c r="D17" s="56"/>
      <c r="E17" s="56"/>
      <c r="F17" s="56"/>
      <c r="G17" s="56"/>
    </row>
    <row r="18" spans="2:7" ht="15">
      <c r="B18" s="57" t="s">
        <v>87</v>
      </c>
      <c r="C18" s="58"/>
      <c r="D18" s="58"/>
      <c r="E18" s="58"/>
      <c r="F18" s="58"/>
      <c r="G18" s="59"/>
    </row>
    <row r="19" spans="2:7" ht="15">
      <c r="B19" s="18" t="s">
        <v>35</v>
      </c>
      <c r="C19" s="37">
        <v>4352</v>
      </c>
      <c r="D19" s="37">
        <v>2602</v>
      </c>
      <c r="E19" s="29">
        <v>0</v>
      </c>
      <c r="F19" s="29">
        <v>0</v>
      </c>
      <c r="G19" s="29">
        <f>SUM(C19:F19)</f>
        <v>6954</v>
      </c>
    </row>
    <row r="20" spans="2:7" ht="15">
      <c r="B20" s="78"/>
      <c r="C20" s="78"/>
      <c r="D20" s="78"/>
      <c r="E20" s="78"/>
      <c r="F20" s="78"/>
      <c r="G20" s="78"/>
    </row>
    <row r="21" spans="2:7" ht="15">
      <c r="B21" s="22" t="s">
        <v>36</v>
      </c>
      <c r="C21" s="23">
        <v>3667179</v>
      </c>
      <c r="D21" s="23">
        <v>1137467</v>
      </c>
      <c r="E21" s="23">
        <v>308958</v>
      </c>
      <c r="F21" s="23">
        <v>172279</v>
      </c>
      <c r="G21" s="23">
        <f>SUM(C21:F21)</f>
        <v>5285883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98</v>
      </c>
      <c r="C23" s="11"/>
      <c r="D23" s="11"/>
      <c r="E23" s="11"/>
      <c r="F23" s="11"/>
      <c r="G23" s="12"/>
    </row>
    <row r="24" spans="2:7" ht="15">
      <c r="B24" s="22" t="s">
        <v>99</v>
      </c>
      <c r="C24" s="23">
        <v>442512</v>
      </c>
      <c r="D24" s="23">
        <v>257367</v>
      </c>
      <c r="E24" s="23">
        <v>129473</v>
      </c>
      <c r="F24" s="23">
        <v>21501</v>
      </c>
      <c r="G24" s="23">
        <f>SUM(C24:F24)</f>
        <v>850853</v>
      </c>
    </row>
    <row r="25" spans="2:6" ht="15">
      <c r="B25" s="1"/>
      <c r="C25" s="1"/>
      <c r="D25" s="1"/>
      <c r="E25" s="1"/>
      <c r="F25" s="1"/>
    </row>
    <row r="26" spans="2:7" ht="15">
      <c r="B26" s="28" t="s">
        <v>100</v>
      </c>
      <c r="C26" s="11"/>
      <c r="D26" s="11"/>
      <c r="E26" s="11"/>
      <c r="F26" s="11"/>
      <c r="G26" s="12"/>
    </row>
    <row r="27" spans="2:7" ht="15">
      <c r="B27" s="22" t="s">
        <v>101</v>
      </c>
      <c r="C27" s="23">
        <v>4109691</v>
      </c>
      <c r="D27" s="23">
        <v>1394834</v>
      </c>
      <c r="E27" s="23">
        <v>438431</v>
      </c>
      <c r="F27" s="23">
        <v>193780</v>
      </c>
      <c r="G27" s="23">
        <f>SUM(C27:F27)</f>
        <v>6136736</v>
      </c>
    </row>
    <row r="28" spans="2:8" ht="15">
      <c r="B28" s="56"/>
      <c r="C28" s="56"/>
      <c r="D28" s="56"/>
      <c r="E28" s="56"/>
      <c r="F28" s="56"/>
      <c r="G28" s="56"/>
      <c r="H28" s="56"/>
    </row>
    <row r="29" spans="2:7" ht="15">
      <c r="B29" s="60" t="s">
        <v>13</v>
      </c>
      <c r="C29" s="61"/>
      <c r="D29" s="61"/>
      <c r="E29" s="61"/>
      <c r="F29" s="61"/>
      <c r="G29" s="62"/>
    </row>
    <row r="30" spans="2:7" ht="15">
      <c r="B30" s="39" t="s">
        <v>14</v>
      </c>
      <c r="C30" s="40">
        <v>1405161</v>
      </c>
      <c r="D30" s="47">
        <v>245508</v>
      </c>
      <c r="E30" s="37">
        <v>144444</v>
      </c>
      <c r="F30" s="40">
        <v>17970</v>
      </c>
      <c r="G30" s="40">
        <f>SUM(C30:F30)</f>
        <v>1813083</v>
      </c>
    </row>
    <row r="31" spans="2:8" ht="15">
      <c r="B31" s="56"/>
      <c r="C31" s="56"/>
      <c r="D31" s="56"/>
      <c r="E31" s="56"/>
      <c r="F31" s="56"/>
      <c r="G31" s="56"/>
      <c r="H31" s="56"/>
    </row>
    <row r="32" spans="2:7" ht="15">
      <c r="B32" s="60" t="s">
        <v>84</v>
      </c>
      <c r="C32" s="61"/>
      <c r="D32" s="61"/>
      <c r="E32" s="61"/>
      <c r="F32" s="61"/>
      <c r="G32" s="62"/>
    </row>
    <row r="33" spans="2:7" ht="15">
      <c r="B33" s="39" t="s">
        <v>102</v>
      </c>
      <c r="C33" s="40">
        <v>2476763806398</v>
      </c>
      <c r="D33" s="40">
        <v>452993030498</v>
      </c>
      <c r="E33" s="40">
        <v>198290094702</v>
      </c>
      <c r="F33" s="40">
        <v>69118084953</v>
      </c>
      <c r="G33" s="40">
        <f>SUM(C33:F33)</f>
        <v>3197165016551</v>
      </c>
    </row>
    <row r="34" spans="2:7" ht="15">
      <c r="B34" s="39" t="s">
        <v>103</v>
      </c>
      <c r="C34" s="40">
        <v>116489188925</v>
      </c>
      <c r="D34" s="40">
        <f>189370*D24</f>
        <v>48737588790</v>
      </c>
      <c r="E34" s="40">
        <v>21547240200</v>
      </c>
      <c r="F34" s="40">
        <v>2739154000</v>
      </c>
      <c r="G34" s="40">
        <f>SUM(C34:F34)</f>
        <v>189513171915</v>
      </c>
    </row>
    <row r="35" spans="2:7" ht="15">
      <c r="B35" s="22" t="s">
        <v>104</v>
      </c>
      <c r="C35" s="23">
        <v>2593252995323</v>
      </c>
      <c r="D35" s="23">
        <v>452993219868</v>
      </c>
      <c r="E35" s="23">
        <v>219837334902</v>
      </c>
      <c r="F35" s="23">
        <v>71857238953</v>
      </c>
      <c r="G35" s="23">
        <f>SUM(C35:F35)</f>
        <v>3337940789046</v>
      </c>
    </row>
    <row r="36" spans="2:8" ht="15">
      <c r="B36" s="56"/>
      <c r="C36" s="56"/>
      <c r="D36" s="56"/>
      <c r="E36" s="56"/>
      <c r="F36" s="56"/>
      <c r="G36" s="56"/>
      <c r="H36" s="56"/>
    </row>
    <row r="37" spans="2:7" ht="21">
      <c r="B37" s="64" t="s">
        <v>81</v>
      </c>
      <c r="C37" s="65"/>
      <c r="D37" s="65"/>
      <c r="E37" s="65"/>
      <c r="F37" s="65"/>
      <c r="G37" s="66"/>
    </row>
    <row r="38" spans="2:7" ht="15">
      <c r="B38" s="60" t="s">
        <v>15</v>
      </c>
      <c r="C38" s="61"/>
      <c r="D38" s="61"/>
      <c r="E38" s="61"/>
      <c r="F38" s="61"/>
      <c r="G38" s="62"/>
    </row>
    <row r="39" spans="2:9" ht="15">
      <c r="B39" s="39" t="s">
        <v>16</v>
      </c>
      <c r="C39" s="37">
        <v>414119</v>
      </c>
      <c r="D39" s="37">
        <v>159624</v>
      </c>
      <c r="E39" s="37">
        <v>98042</v>
      </c>
      <c r="F39" s="37">
        <v>22522</v>
      </c>
      <c r="G39" s="37">
        <f>SUM(C39:F39)</f>
        <v>694307</v>
      </c>
      <c r="H39" s="9"/>
      <c r="I39" s="9"/>
    </row>
    <row r="40" spans="2:9" ht="15">
      <c r="B40" s="39" t="s">
        <v>17</v>
      </c>
      <c r="C40" s="13">
        <v>2239</v>
      </c>
      <c r="D40" s="13">
        <v>764.014109</v>
      </c>
      <c r="E40" s="37">
        <v>500</v>
      </c>
      <c r="F40" s="37">
        <v>130.734286</v>
      </c>
      <c r="G40" s="13">
        <f>SUM(C40:F40)</f>
        <v>3633.7483949999996</v>
      </c>
      <c r="H40" s="9"/>
      <c r="I40" s="9"/>
    </row>
    <row r="41" spans="1:9" ht="15">
      <c r="A41" s="4"/>
      <c r="B41" s="56"/>
      <c r="C41" s="56"/>
      <c r="D41" s="56"/>
      <c r="E41" s="56"/>
      <c r="F41" s="56"/>
      <c r="G41" s="56"/>
      <c r="H41" s="56"/>
      <c r="I41" s="9"/>
    </row>
    <row r="42" spans="2:9" ht="15">
      <c r="B42" s="55" t="s">
        <v>18</v>
      </c>
      <c r="C42" s="55"/>
      <c r="D42" s="55"/>
      <c r="E42" s="55"/>
      <c r="F42" s="55"/>
      <c r="G42" s="55"/>
      <c r="I42" s="9"/>
    </row>
    <row r="43" spans="2:9" ht="15">
      <c r="B43" s="39" t="s">
        <v>19</v>
      </c>
      <c r="C43" s="37">
        <v>104</v>
      </c>
      <c r="D43" s="37">
        <v>74</v>
      </c>
      <c r="E43" s="37">
        <v>27</v>
      </c>
      <c r="F43" s="37">
        <v>4</v>
      </c>
      <c r="G43" s="37">
        <f>SUM(C43:F43)</f>
        <v>209</v>
      </c>
      <c r="H43" s="9"/>
      <c r="I43" s="9"/>
    </row>
    <row r="44" spans="2:9" ht="15">
      <c r="B44" s="39" t="s">
        <v>20</v>
      </c>
      <c r="C44" s="13">
        <v>1.2</v>
      </c>
      <c r="D44" s="13">
        <v>0.671297</v>
      </c>
      <c r="E44" s="13">
        <v>0.3</v>
      </c>
      <c r="F44" s="13">
        <v>0.102921</v>
      </c>
      <c r="G44" s="13">
        <f>SUM(C44:F44)</f>
        <v>2.274218</v>
      </c>
      <c r="H44" s="9"/>
      <c r="I44" s="9"/>
    </row>
    <row r="45" spans="1:9" ht="15">
      <c r="A45" s="4"/>
      <c r="B45" s="56"/>
      <c r="C45" s="56"/>
      <c r="D45" s="56"/>
      <c r="E45" s="56"/>
      <c r="F45" s="56"/>
      <c r="G45" s="56"/>
      <c r="H45" s="56"/>
      <c r="I45" s="9"/>
    </row>
    <row r="46" spans="2:9" ht="15">
      <c r="B46" s="55" t="s">
        <v>21</v>
      </c>
      <c r="C46" s="55"/>
      <c r="D46" s="55"/>
      <c r="E46" s="55"/>
      <c r="F46" s="55"/>
      <c r="G46" s="55"/>
      <c r="I46" s="9"/>
    </row>
    <row r="47" spans="2:9" ht="15">
      <c r="B47" s="39" t="s">
        <v>22</v>
      </c>
      <c r="C47" s="40">
        <v>101876</v>
      </c>
      <c r="D47" s="40">
        <v>56360</v>
      </c>
      <c r="E47" s="40">
        <v>12057</v>
      </c>
      <c r="F47" s="40">
        <v>4196</v>
      </c>
      <c r="G47" s="40">
        <f>SUM(C47:F47)</f>
        <v>174489</v>
      </c>
      <c r="H47" s="9"/>
      <c r="I47" s="9"/>
    </row>
    <row r="48" spans="2:9" ht="15">
      <c r="B48" s="39" t="s">
        <v>23</v>
      </c>
      <c r="C48" s="13">
        <v>43077</v>
      </c>
      <c r="D48" s="13">
        <v>12667.578274</v>
      </c>
      <c r="E48" s="13">
        <v>4886.889</v>
      </c>
      <c r="F48" s="13">
        <v>734.65</v>
      </c>
      <c r="G48" s="13">
        <f>SUM(C48:F48)</f>
        <v>61366.117274000004</v>
      </c>
      <c r="H48" s="9"/>
      <c r="I48" s="9"/>
    </row>
    <row r="49" spans="1:8" ht="15">
      <c r="A49" s="4"/>
      <c r="B49" s="56"/>
      <c r="C49" s="56"/>
      <c r="D49" s="56"/>
      <c r="E49" s="56"/>
      <c r="F49" s="56"/>
      <c r="G49" s="56"/>
      <c r="H49" s="56"/>
    </row>
    <row r="50" spans="2:7" ht="21">
      <c r="B50" s="64" t="s">
        <v>82</v>
      </c>
      <c r="C50" s="65"/>
      <c r="D50" s="65"/>
      <c r="E50" s="65"/>
      <c r="F50" s="65"/>
      <c r="G50" s="66"/>
    </row>
    <row r="51" spans="1:8" ht="15">
      <c r="A51" s="4"/>
      <c r="B51" s="77"/>
      <c r="C51" s="77"/>
      <c r="D51" s="77"/>
      <c r="E51" s="77"/>
      <c r="F51" s="77"/>
      <c r="G51" s="77"/>
      <c r="H51" s="77"/>
    </row>
    <row r="52" spans="2:7" ht="15">
      <c r="B52" s="55" t="s">
        <v>92</v>
      </c>
      <c r="C52" s="55"/>
      <c r="D52" s="55"/>
      <c r="E52" s="55"/>
      <c r="F52" s="55"/>
      <c r="G52" s="55"/>
    </row>
    <row r="53" spans="2:7" ht="15">
      <c r="B53" s="70" t="s">
        <v>24</v>
      </c>
      <c r="C53" s="70"/>
      <c r="D53" s="70"/>
      <c r="E53" s="70"/>
      <c r="F53" s="70"/>
      <c r="G53" s="70"/>
    </row>
    <row r="54" spans="2:7" ht="15">
      <c r="B54" s="39" t="s">
        <v>25</v>
      </c>
      <c r="C54" s="40">
        <v>153600</v>
      </c>
      <c r="D54" s="40">
        <v>7528</v>
      </c>
      <c r="E54" s="40">
        <v>3143</v>
      </c>
      <c r="F54" s="40">
        <v>0</v>
      </c>
      <c r="G54" s="40">
        <f aca="true" t="shared" si="0" ref="G54:G70">SUM(C54:F54)</f>
        <v>164271</v>
      </c>
    </row>
    <row r="55" spans="2:7" ht="15">
      <c r="B55" s="39" t="s">
        <v>26</v>
      </c>
      <c r="C55" s="40">
        <v>67853.943654</v>
      </c>
      <c r="D55" s="40">
        <v>13274.253362000047</v>
      </c>
      <c r="E55" s="40">
        <v>4966.377928</v>
      </c>
      <c r="F55" s="40">
        <v>0</v>
      </c>
      <c r="G55" s="40">
        <f t="shared" si="0"/>
        <v>86094.57494400005</v>
      </c>
    </row>
    <row r="56" spans="2:7" ht="15">
      <c r="B56" s="39" t="s">
        <v>27</v>
      </c>
      <c r="C56" s="40">
        <v>9.7361328125</v>
      </c>
      <c r="D56" s="40">
        <v>40.91894650980851</v>
      </c>
      <c r="E56" s="40">
        <v>27</v>
      </c>
      <c r="F56" s="40">
        <v>0</v>
      </c>
      <c r="G56" s="40">
        <f>AVERAGE(C56:F56)</f>
        <v>19.413769830577127</v>
      </c>
    </row>
    <row r="57" spans="2:7" ht="15">
      <c r="B57" s="39" t="s">
        <v>28</v>
      </c>
      <c r="C57" s="40">
        <v>752811</v>
      </c>
      <c r="D57" s="40">
        <v>209186</v>
      </c>
      <c r="E57" s="40">
        <v>70679</v>
      </c>
      <c r="F57" s="40">
        <v>23923.76</v>
      </c>
      <c r="G57" s="40">
        <f t="shared" si="0"/>
        <v>1056599.76</v>
      </c>
    </row>
    <row r="58" spans="2:7" ht="15">
      <c r="B58" s="39" t="s">
        <v>108</v>
      </c>
      <c r="C58" s="13">
        <v>1234455.059079</v>
      </c>
      <c r="D58" s="13">
        <v>316738.710699</v>
      </c>
      <c r="E58" s="40">
        <v>85164.567764</v>
      </c>
      <c r="F58" s="40">
        <v>27950.579999999998</v>
      </c>
      <c r="G58" s="13">
        <f t="shared" si="0"/>
        <v>1664308.917542</v>
      </c>
    </row>
    <row r="59" spans="2:7" ht="15">
      <c r="B59" s="63" t="s">
        <v>29</v>
      </c>
      <c r="C59" s="63"/>
      <c r="D59" s="63"/>
      <c r="E59" s="63"/>
      <c r="F59" s="63"/>
      <c r="G59" s="63"/>
    </row>
    <row r="60" spans="2:7" ht="15">
      <c r="B60" s="39" t="s">
        <v>25</v>
      </c>
      <c r="C60" s="24">
        <v>0</v>
      </c>
      <c r="D60" s="24">
        <v>0</v>
      </c>
      <c r="E60" s="24">
        <v>0</v>
      </c>
      <c r="F60" s="24">
        <v>0</v>
      </c>
      <c r="G60" s="40">
        <f t="shared" si="0"/>
        <v>0</v>
      </c>
    </row>
    <row r="61" spans="2:7" ht="15">
      <c r="B61" s="39" t="s">
        <v>26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2:7" ht="15">
      <c r="B62" s="39" t="s">
        <v>27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2:7" ht="15">
      <c r="B63" s="39" t="s">
        <v>28</v>
      </c>
      <c r="C63" s="24">
        <v>0</v>
      </c>
      <c r="D63" s="24">
        <v>0</v>
      </c>
      <c r="E63" s="24">
        <v>0</v>
      </c>
      <c r="F63" s="24">
        <v>0</v>
      </c>
      <c r="G63" s="40">
        <f t="shared" si="0"/>
        <v>0</v>
      </c>
    </row>
    <row r="64" spans="2:7" ht="15">
      <c r="B64" s="39" t="s">
        <v>108</v>
      </c>
      <c r="C64" s="24">
        <v>0</v>
      </c>
      <c r="D64" s="24">
        <v>0</v>
      </c>
      <c r="E64" s="24">
        <v>0</v>
      </c>
      <c r="F64" s="24">
        <v>0</v>
      </c>
      <c r="G64" s="14">
        <f t="shared" si="0"/>
        <v>0</v>
      </c>
    </row>
    <row r="65" spans="2:7" ht="15">
      <c r="B65" s="70" t="s">
        <v>31</v>
      </c>
      <c r="C65" s="70"/>
      <c r="D65" s="70"/>
      <c r="E65" s="70"/>
      <c r="F65" s="70"/>
      <c r="G65" s="70"/>
    </row>
    <row r="66" spans="2:7" ht="15">
      <c r="B66" s="39" t="s">
        <v>25</v>
      </c>
      <c r="C66" s="37">
        <v>7433</v>
      </c>
      <c r="D66" s="37">
        <v>3616</v>
      </c>
      <c r="E66" s="37">
        <v>2377</v>
      </c>
      <c r="F66" s="37">
        <v>0</v>
      </c>
      <c r="G66" s="37">
        <f t="shared" si="0"/>
        <v>13426</v>
      </c>
    </row>
    <row r="67" spans="2:7" ht="15">
      <c r="B67" s="39" t="s">
        <v>26</v>
      </c>
      <c r="C67" s="37">
        <v>3647.858919</v>
      </c>
      <c r="D67" s="37">
        <v>3852.0766070000072</v>
      </c>
      <c r="E67" s="37">
        <v>2373.56954</v>
      </c>
      <c r="F67" s="37">
        <v>0</v>
      </c>
      <c r="G67" s="37">
        <f t="shared" si="0"/>
        <v>9873.505066000007</v>
      </c>
    </row>
    <row r="68" spans="2:7" ht="15">
      <c r="B68" s="39" t="s">
        <v>27</v>
      </c>
      <c r="C68" s="37">
        <v>31.6868020987488</v>
      </c>
      <c r="D68" s="37">
        <v>52.828878347641854</v>
      </c>
      <c r="E68" s="37">
        <v>44</v>
      </c>
      <c r="F68" s="37">
        <v>0</v>
      </c>
      <c r="G68" s="37">
        <f>AVERAGE(C68:F68)</f>
        <v>32.128920111597665</v>
      </c>
    </row>
    <row r="69" spans="2:7" ht="15">
      <c r="B69" s="39" t="s">
        <v>28</v>
      </c>
      <c r="C69" s="37">
        <v>136025</v>
      </c>
      <c r="D69" s="37">
        <v>110953</v>
      </c>
      <c r="E69" s="37">
        <v>53068</v>
      </c>
      <c r="F69" s="37">
        <v>6741.42</v>
      </c>
      <c r="G69" s="37">
        <f t="shared" si="0"/>
        <v>306787.42</v>
      </c>
    </row>
    <row r="70" spans="2:7" ht="15">
      <c r="B70" s="39" t="s">
        <v>108</v>
      </c>
      <c r="C70" s="14">
        <v>97165.054374</v>
      </c>
      <c r="D70" s="14">
        <v>79951.553619</v>
      </c>
      <c r="E70" s="14">
        <v>33429.208013</v>
      </c>
      <c r="F70" s="37">
        <v>1419.04</v>
      </c>
      <c r="G70" s="14">
        <f t="shared" si="0"/>
        <v>211964.85600600002</v>
      </c>
    </row>
    <row r="71" spans="2:7" ht="15">
      <c r="B71" s="74" t="s">
        <v>32</v>
      </c>
      <c r="C71" s="75"/>
      <c r="D71" s="75"/>
      <c r="E71" s="75"/>
      <c r="F71" s="75"/>
      <c r="G71" s="76"/>
    </row>
    <row r="72" spans="2:7" ht="15">
      <c r="B72" s="22" t="s">
        <v>25</v>
      </c>
      <c r="C72" s="23">
        <v>161033</v>
      </c>
      <c r="D72" s="23">
        <v>11144</v>
      </c>
      <c r="E72" s="23">
        <v>5520</v>
      </c>
      <c r="F72" s="23">
        <v>0</v>
      </c>
      <c r="G72" s="23">
        <f>SUM(C72:F72)</f>
        <v>177697</v>
      </c>
    </row>
    <row r="73" spans="2:7" ht="15">
      <c r="B73" s="22" t="s">
        <v>26</v>
      </c>
      <c r="C73" s="23">
        <v>71501.80257300001</v>
      </c>
      <c r="D73" s="23">
        <v>17126.329969000053</v>
      </c>
      <c r="E73" s="23">
        <v>7339.947468</v>
      </c>
      <c r="F73" s="23">
        <v>0</v>
      </c>
      <c r="G73" s="26">
        <f>SUM(C73:F73)</f>
        <v>95968.08001000006</v>
      </c>
    </row>
    <row r="74" spans="2:7" ht="15">
      <c r="B74" s="22" t="s">
        <v>27</v>
      </c>
      <c r="C74" s="23">
        <v>20.7114674556244</v>
      </c>
      <c r="D74" s="23">
        <v>31.24927495248345</v>
      </c>
      <c r="E74" s="23">
        <v>34</v>
      </c>
      <c r="F74" s="23">
        <v>0</v>
      </c>
      <c r="G74" s="23">
        <f>AVERAGE(C74:F74)</f>
        <v>21.490185602026962</v>
      </c>
    </row>
    <row r="75" spans="2:7" ht="15">
      <c r="B75" s="22" t="s">
        <v>28</v>
      </c>
      <c r="C75" s="23">
        <v>888836</v>
      </c>
      <c r="D75" s="23">
        <v>320139</v>
      </c>
      <c r="E75" s="23">
        <v>123747</v>
      </c>
      <c r="F75" s="23">
        <v>30665.18</v>
      </c>
      <c r="G75" s="23">
        <f>SUM(C75:F75)</f>
        <v>1363387.18</v>
      </c>
    </row>
    <row r="76" spans="2:7" ht="15">
      <c r="B76" s="22" t="s">
        <v>108</v>
      </c>
      <c r="C76" s="26">
        <v>1331620.113453</v>
      </c>
      <c r="D76" s="26">
        <v>396690.264318</v>
      </c>
      <c r="E76" s="26">
        <v>118593.775777</v>
      </c>
      <c r="F76" s="23">
        <v>29369.62</v>
      </c>
      <c r="G76" s="26">
        <f>SUM(C76:F76)</f>
        <v>1876273.7735480003</v>
      </c>
    </row>
    <row r="77" spans="1:8" ht="15">
      <c r="A77" s="4"/>
      <c r="B77" s="56"/>
      <c r="C77" s="56"/>
      <c r="D77" s="56"/>
      <c r="E77" s="56"/>
      <c r="F77" s="56"/>
      <c r="G77" s="56"/>
      <c r="H77" s="56"/>
    </row>
    <row r="78" spans="2:7" ht="15">
      <c r="B78" s="60" t="s">
        <v>30</v>
      </c>
      <c r="C78" s="61"/>
      <c r="D78" s="61"/>
      <c r="E78" s="61"/>
      <c r="F78" s="61"/>
      <c r="G78" s="62"/>
    </row>
    <row r="79" spans="2:7" ht="15">
      <c r="B79" s="71" t="s">
        <v>24</v>
      </c>
      <c r="C79" s="72"/>
      <c r="D79" s="72"/>
      <c r="E79" s="72"/>
      <c r="F79" s="72"/>
      <c r="G79" s="73"/>
    </row>
    <row r="80" spans="2:7" ht="15">
      <c r="B80" s="39" t="s">
        <v>25</v>
      </c>
      <c r="C80" s="24">
        <v>5</v>
      </c>
      <c r="D80" s="24">
        <v>0</v>
      </c>
      <c r="E80" s="24">
        <v>0</v>
      </c>
      <c r="F80" s="24" t="s">
        <v>110</v>
      </c>
      <c r="G80" s="24">
        <f>SUM(C80:F80)</f>
        <v>5</v>
      </c>
    </row>
    <row r="81" spans="2:7" ht="15">
      <c r="B81" s="39" t="s">
        <v>26</v>
      </c>
      <c r="C81" s="30">
        <v>80.213756</v>
      </c>
      <c r="D81" s="30">
        <v>0</v>
      </c>
      <c r="E81" s="24">
        <v>0</v>
      </c>
      <c r="F81" s="30" t="s">
        <v>110</v>
      </c>
      <c r="G81" s="30">
        <f>SUM(C81:F81)</f>
        <v>80.213756</v>
      </c>
    </row>
    <row r="82" spans="2:7" ht="15">
      <c r="B82" s="39" t="s">
        <v>27</v>
      </c>
      <c r="C82" s="30">
        <v>264</v>
      </c>
      <c r="D82" s="30">
        <v>0</v>
      </c>
      <c r="E82" s="24">
        <v>0</v>
      </c>
      <c r="F82" s="30" t="s">
        <v>110</v>
      </c>
      <c r="G82" s="30">
        <f>AVERAGE(C82:F82)</f>
        <v>88</v>
      </c>
    </row>
    <row r="83" spans="2:7" ht="15">
      <c r="B83" s="39" t="s">
        <v>28</v>
      </c>
      <c r="C83" s="30">
        <v>1137</v>
      </c>
      <c r="D83" s="30">
        <v>146</v>
      </c>
      <c r="E83" s="30">
        <v>7</v>
      </c>
      <c r="F83" s="30">
        <v>1</v>
      </c>
      <c r="G83" s="30">
        <f>SUM(C83:F83)</f>
        <v>1291</v>
      </c>
    </row>
    <row r="84" spans="2:7" ht="15">
      <c r="B84" s="39" t="s">
        <v>108</v>
      </c>
      <c r="C84" s="13">
        <v>22618.085002</v>
      </c>
      <c r="D84" s="13">
        <v>1733.962583</v>
      </c>
      <c r="E84" s="30">
        <v>89</v>
      </c>
      <c r="F84" s="13">
        <v>14.94176979803055</v>
      </c>
      <c r="G84" s="13">
        <f>SUM(C84:F84)</f>
        <v>24455.989354798032</v>
      </c>
    </row>
    <row r="85" spans="2:7" ht="15">
      <c r="B85" s="71" t="s">
        <v>29</v>
      </c>
      <c r="C85" s="72"/>
      <c r="D85" s="72"/>
      <c r="E85" s="72"/>
      <c r="F85" s="72"/>
      <c r="G85" s="73"/>
    </row>
    <row r="86" spans="2:7" ht="15">
      <c r="B86" s="39" t="s">
        <v>25</v>
      </c>
      <c r="C86" s="24">
        <v>0</v>
      </c>
      <c r="D86" s="24">
        <v>0</v>
      </c>
      <c r="E86" s="24">
        <v>0</v>
      </c>
      <c r="F86" s="24" t="s">
        <v>110</v>
      </c>
      <c r="G86" s="37">
        <f>SUM(C86:F86)</f>
        <v>0</v>
      </c>
    </row>
    <row r="87" spans="2:7" ht="15">
      <c r="B87" s="39" t="s">
        <v>26</v>
      </c>
      <c r="C87" s="24">
        <v>0</v>
      </c>
      <c r="D87" s="24">
        <v>0</v>
      </c>
      <c r="E87" s="24">
        <v>0</v>
      </c>
      <c r="F87" s="24" t="s">
        <v>110</v>
      </c>
      <c r="G87" s="37">
        <f>SUM(C87:F87)</f>
        <v>0</v>
      </c>
    </row>
    <row r="88" spans="2:7" ht="15">
      <c r="B88" s="39" t="s">
        <v>27</v>
      </c>
      <c r="C88" s="24">
        <v>0</v>
      </c>
      <c r="D88" s="24">
        <v>0</v>
      </c>
      <c r="E88" s="24">
        <v>0</v>
      </c>
      <c r="F88" s="24" t="s">
        <v>110</v>
      </c>
      <c r="G88" s="37">
        <f>AVERAGE(C88:F88)</f>
        <v>0</v>
      </c>
    </row>
    <row r="89" spans="2:7" ht="15">
      <c r="B89" s="39" t="s">
        <v>28</v>
      </c>
      <c r="C89" s="24">
        <v>0</v>
      </c>
      <c r="D89" s="24">
        <v>0</v>
      </c>
      <c r="E89" s="24">
        <v>0</v>
      </c>
      <c r="F89" s="24" t="s">
        <v>110</v>
      </c>
      <c r="G89" s="37">
        <f>SUM(C89:F89)</f>
        <v>0</v>
      </c>
    </row>
    <row r="90" spans="2:7" ht="15">
      <c r="B90" s="39" t="s">
        <v>108</v>
      </c>
      <c r="C90" s="24">
        <v>0</v>
      </c>
      <c r="D90" s="24">
        <v>0</v>
      </c>
      <c r="E90" s="24">
        <v>0</v>
      </c>
      <c r="F90" s="24" t="s">
        <v>110</v>
      </c>
      <c r="G90" s="37">
        <f>SUM(C90:F90)</f>
        <v>0</v>
      </c>
    </row>
    <row r="91" spans="2:7" ht="15">
      <c r="B91" s="71" t="s">
        <v>31</v>
      </c>
      <c r="C91" s="72"/>
      <c r="D91" s="72"/>
      <c r="E91" s="72"/>
      <c r="F91" s="72"/>
      <c r="G91" s="73"/>
    </row>
    <row r="92" spans="2:7" ht="15">
      <c r="B92" s="39" t="s">
        <v>25</v>
      </c>
      <c r="C92" s="39">
        <v>0</v>
      </c>
      <c r="D92" s="24">
        <v>0</v>
      </c>
      <c r="E92" s="24">
        <v>0</v>
      </c>
      <c r="F92" s="24" t="s">
        <v>110</v>
      </c>
      <c r="G92" s="37">
        <f>SUM(C92:F92)</f>
        <v>0</v>
      </c>
    </row>
    <row r="93" spans="2:7" ht="15">
      <c r="B93" s="39" t="s">
        <v>26</v>
      </c>
      <c r="C93" s="36">
        <v>0</v>
      </c>
      <c r="D93" s="24">
        <v>0</v>
      </c>
      <c r="E93" s="24">
        <v>0</v>
      </c>
      <c r="F93" s="24" t="s">
        <v>110</v>
      </c>
      <c r="G93" s="37">
        <f>SUM(C93:F93)</f>
        <v>0</v>
      </c>
    </row>
    <row r="94" spans="2:7" ht="15">
      <c r="B94" s="39" t="s">
        <v>27</v>
      </c>
      <c r="C94" s="42">
        <v>0</v>
      </c>
      <c r="D94" s="24">
        <v>0</v>
      </c>
      <c r="E94" s="24">
        <v>0</v>
      </c>
      <c r="F94" s="24" t="s">
        <v>110</v>
      </c>
      <c r="G94" s="37">
        <f>AVERAGE(C94:F94)</f>
        <v>0</v>
      </c>
    </row>
    <row r="95" spans="2:7" ht="15">
      <c r="B95" s="39" t="s">
        <v>28</v>
      </c>
      <c r="C95" s="42">
        <v>14</v>
      </c>
      <c r="D95" s="24">
        <v>0</v>
      </c>
      <c r="E95" s="24">
        <v>0</v>
      </c>
      <c r="F95" s="24" t="s">
        <v>110</v>
      </c>
      <c r="G95" s="37">
        <f>SUM(C95:F95)</f>
        <v>14</v>
      </c>
    </row>
    <row r="96" spans="2:7" ht="15">
      <c r="B96" s="39" t="s">
        <v>108</v>
      </c>
      <c r="C96" s="13">
        <v>210.068321</v>
      </c>
      <c r="D96" s="24">
        <v>0</v>
      </c>
      <c r="E96" s="24">
        <v>0</v>
      </c>
      <c r="F96" s="24" t="s">
        <v>110</v>
      </c>
      <c r="G96" s="13">
        <f>SUM(C96:F96)</f>
        <v>210.068321</v>
      </c>
    </row>
    <row r="97" spans="2:7" ht="15">
      <c r="B97" s="74" t="s">
        <v>91</v>
      </c>
      <c r="C97" s="75"/>
      <c r="D97" s="75"/>
      <c r="E97" s="75"/>
      <c r="F97" s="75"/>
      <c r="G97" s="76"/>
    </row>
    <row r="98" spans="2:7" ht="15">
      <c r="B98" s="22" t="s">
        <v>25</v>
      </c>
      <c r="C98" s="23">
        <v>5</v>
      </c>
      <c r="D98" s="22">
        <v>0</v>
      </c>
      <c r="E98" s="23">
        <v>0</v>
      </c>
      <c r="F98" s="25" t="s">
        <v>110</v>
      </c>
      <c r="G98" s="23">
        <f>SUM(C98:F98)</f>
        <v>5</v>
      </c>
    </row>
    <row r="99" spans="2:7" ht="15">
      <c r="B99" s="22" t="s">
        <v>26</v>
      </c>
      <c r="C99" s="23">
        <v>80.213756</v>
      </c>
      <c r="D99" s="22">
        <v>0</v>
      </c>
      <c r="E99" s="23">
        <v>0</v>
      </c>
      <c r="F99" s="25" t="s">
        <v>110</v>
      </c>
      <c r="G99" s="26">
        <f>SUM(C99:F99)</f>
        <v>80.213756</v>
      </c>
    </row>
    <row r="100" spans="2:7" ht="15">
      <c r="B100" s="22" t="s">
        <v>27</v>
      </c>
      <c r="C100" s="23">
        <v>264</v>
      </c>
      <c r="D100" s="22">
        <v>0</v>
      </c>
      <c r="E100" s="23">
        <v>0</v>
      </c>
      <c r="F100" s="25" t="s">
        <v>110</v>
      </c>
      <c r="G100" s="23">
        <f>AVERAGE(C100:F100)</f>
        <v>88</v>
      </c>
    </row>
    <row r="101" spans="2:7" ht="15">
      <c r="B101" s="22" t="s">
        <v>28</v>
      </c>
      <c r="C101" s="23">
        <v>1151</v>
      </c>
      <c r="D101" s="22">
        <v>146</v>
      </c>
      <c r="E101" s="22">
        <v>7</v>
      </c>
      <c r="F101" s="33">
        <v>1</v>
      </c>
      <c r="G101" s="23">
        <f>SUM(C101:F101)</f>
        <v>1305</v>
      </c>
    </row>
    <row r="102" spans="2:7" ht="15">
      <c r="B102" s="22" t="s">
        <v>108</v>
      </c>
      <c r="C102" s="26">
        <v>22828.153323</v>
      </c>
      <c r="D102" s="26">
        <v>1733.962583</v>
      </c>
      <c r="E102" s="22">
        <v>89</v>
      </c>
      <c r="F102" s="26">
        <v>14.94176979803055</v>
      </c>
      <c r="G102" s="26">
        <f>SUM(C102:F102)</f>
        <v>24666.05767579803</v>
      </c>
    </row>
    <row r="103" spans="1:8" ht="15">
      <c r="A103" s="4"/>
      <c r="B103" s="56"/>
      <c r="C103" s="56"/>
      <c r="D103" s="56"/>
      <c r="E103" s="56"/>
      <c r="F103" s="56"/>
      <c r="G103" s="56"/>
      <c r="H103" s="56"/>
    </row>
    <row r="104" spans="2:7" ht="15">
      <c r="B104" s="55" t="s">
        <v>41</v>
      </c>
      <c r="C104" s="55"/>
      <c r="D104" s="55"/>
      <c r="E104" s="55"/>
      <c r="F104" s="55"/>
      <c r="G104" s="55"/>
    </row>
    <row r="105" spans="2:7" ht="15">
      <c r="B105" s="70" t="s">
        <v>40</v>
      </c>
      <c r="C105" s="70"/>
      <c r="D105" s="70"/>
      <c r="E105" s="70"/>
      <c r="F105" s="70"/>
      <c r="G105" s="70"/>
    </row>
    <row r="106" spans="2:7" ht="15">
      <c r="B106" s="39" t="s">
        <v>37</v>
      </c>
      <c r="C106" s="14">
        <v>2.03</v>
      </c>
      <c r="D106" s="17">
        <v>2.7018515205724487</v>
      </c>
      <c r="E106" s="17">
        <v>2.71</v>
      </c>
      <c r="F106" s="17">
        <v>2.34</v>
      </c>
      <c r="G106" s="17">
        <f>AVERAGE(C106:F106)</f>
        <v>2.445462880143112</v>
      </c>
    </row>
    <row r="107" spans="2:7" ht="15">
      <c r="B107" s="39" t="s">
        <v>38</v>
      </c>
      <c r="C107" s="14">
        <v>2.04</v>
      </c>
      <c r="D107" s="17">
        <v>2.555510204081622</v>
      </c>
      <c r="E107" s="39">
        <v>2.6</v>
      </c>
      <c r="F107" s="17">
        <v>2.34</v>
      </c>
      <c r="G107" s="17">
        <f>AVERAGE(C107:F107)</f>
        <v>2.3838775510204053</v>
      </c>
    </row>
    <row r="108" spans="2:7" ht="15">
      <c r="B108" s="39" t="s">
        <v>39</v>
      </c>
      <c r="C108" s="14">
        <v>2.04</v>
      </c>
      <c r="D108" s="17">
        <v>2.444468339307019</v>
      </c>
      <c r="E108" s="39">
        <v>2.44</v>
      </c>
      <c r="F108" s="17">
        <v>2.34</v>
      </c>
      <c r="G108" s="17">
        <f>AVERAGE(C108:F108)</f>
        <v>2.3161170848267547</v>
      </c>
    </row>
    <row r="109" spans="2:7" ht="15">
      <c r="B109" s="70" t="s">
        <v>85</v>
      </c>
      <c r="C109" s="70"/>
      <c r="D109" s="70"/>
      <c r="E109" s="70"/>
      <c r="F109" s="70"/>
      <c r="G109" s="70"/>
    </row>
    <row r="110" spans="2:7" ht="15">
      <c r="B110" s="39" t="s">
        <v>37</v>
      </c>
      <c r="C110" s="14">
        <v>0.99</v>
      </c>
      <c r="D110" s="17">
        <v>1.7914285714285714</v>
      </c>
      <c r="E110" s="39">
        <v>1.74</v>
      </c>
      <c r="F110" s="17">
        <v>1.76</v>
      </c>
      <c r="G110" s="17">
        <f>AVERAGE(C110:F110)</f>
        <v>1.5703571428571428</v>
      </c>
    </row>
    <row r="111" spans="2:7" ht="15">
      <c r="B111" s="39" t="s">
        <v>38</v>
      </c>
      <c r="C111" s="14">
        <v>1.76</v>
      </c>
      <c r="D111" s="17">
        <v>1.7927499999999994</v>
      </c>
      <c r="E111" s="39">
        <v>1.79</v>
      </c>
      <c r="F111" s="17">
        <v>1.76</v>
      </c>
      <c r="G111" s="17">
        <f>AVERAGE(C111:F111)</f>
        <v>1.7756874999999999</v>
      </c>
    </row>
    <row r="112" spans="2:7" ht="15">
      <c r="B112" s="39" t="s">
        <v>39</v>
      </c>
      <c r="C112" s="14">
        <v>1.76</v>
      </c>
      <c r="D112" s="17">
        <v>1.8020577617328601</v>
      </c>
      <c r="E112" s="17">
        <v>1.7</v>
      </c>
      <c r="F112" s="17">
        <v>1.76</v>
      </c>
      <c r="G112" s="17">
        <f>AVERAGE(C112:F112)</f>
        <v>1.755514440433215</v>
      </c>
    </row>
    <row r="113" spans="1:9" ht="15">
      <c r="A113" s="4"/>
      <c r="B113" s="56"/>
      <c r="C113" s="56"/>
      <c r="D113" s="56"/>
      <c r="E113" s="56"/>
      <c r="F113" s="56"/>
      <c r="G113" s="56"/>
      <c r="H113" s="56"/>
      <c r="I113" s="56"/>
    </row>
    <row r="114" spans="2:7" ht="15">
      <c r="B114" s="70" t="s">
        <v>42</v>
      </c>
      <c r="C114" s="70"/>
      <c r="D114" s="70"/>
      <c r="E114" s="70"/>
      <c r="F114" s="70"/>
      <c r="G114" s="70"/>
    </row>
    <row r="115" spans="2:7" ht="15">
      <c r="B115" s="39" t="s">
        <v>37</v>
      </c>
      <c r="C115" s="14">
        <v>1.59</v>
      </c>
      <c r="D115" s="17">
        <v>1.7748148148148108</v>
      </c>
      <c r="E115" s="17">
        <v>1.76</v>
      </c>
      <c r="F115" s="17">
        <v>1.75</v>
      </c>
      <c r="G115" s="17">
        <f>AVERAGE(C115:F115)</f>
        <v>1.7187037037037027</v>
      </c>
    </row>
    <row r="116" spans="2:7" ht="15">
      <c r="B116" s="39" t="s">
        <v>38</v>
      </c>
      <c r="C116" s="14">
        <v>1.59</v>
      </c>
      <c r="D116" s="17">
        <v>1.7741949152542305</v>
      </c>
      <c r="E116" s="39">
        <v>1.77</v>
      </c>
      <c r="F116" s="17">
        <v>1.75</v>
      </c>
      <c r="G116" s="17">
        <f>AVERAGE(C116:F116)</f>
        <v>1.7210487288135576</v>
      </c>
    </row>
    <row r="117" spans="2:7" ht="15">
      <c r="B117" s="39" t="s">
        <v>39</v>
      </c>
      <c r="C117" s="14">
        <v>1.59</v>
      </c>
      <c r="D117" s="17">
        <v>1.7750296735905315</v>
      </c>
      <c r="E117" s="39">
        <v>1.76</v>
      </c>
      <c r="F117" s="17">
        <v>1.75</v>
      </c>
      <c r="G117" s="17">
        <f>AVERAGE(C117:F117)</f>
        <v>1.7187574183976329</v>
      </c>
    </row>
    <row r="118" spans="2:7" ht="15">
      <c r="B118" s="71" t="s">
        <v>86</v>
      </c>
      <c r="C118" s="72"/>
      <c r="D118" s="72"/>
      <c r="E118" s="72"/>
      <c r="F118" s="72"/>
      <c r="G118" s="73"/>
    </row>
    <row r="119" spans="2:7" ht="15">
      <c r="B119" s="39" t="s">
        <v>37</v>
      </c>
      <c r="C119" s="14">
        <v>0.99</v>
      </c>
      <c r="D119" s="17">
        <v>1.7737037037037044</v>
      </c>
      <c r="E119" s="39">
        <v>0</v>
      </c>
      <c r="F119" s="17">
        <v>1.75</v>
      </c>
      <c r="G119" s="17">
        <f>AVERAGE(C119:F119)</f>
        <v>1.1284259259259262</v>
      </c>
    </row>
    <row r="120" spans="2:7" ht="15">
      <c r="B120" s="39" t="s">
        <v>38</v>
      </c>
      <c r="C120" s="14">
        <v>0.99</v>
      </c>
      <c r="D120" s="17">
        <v>1.7737037037037044</v>
      </c>
      <c r="E120" s="39">
        <v>0</v>
      </c>
      <c r="F120" s="17">
        <v>1.75</v>
      </c>
      <c r="G120" s="17">
        <f>AVERAGE(C120:F120)</f>
        <v>1.1284259259259262</v>
      </c>
    </row>
    <row r="121" spans="2:7" ht="15">
      <c r="B121" s="39" t="s">
        <v>39</v>
      </c>
      <c r="C121" s="14">
        <v>0.99</v>
      </c>
      <c r="D121" s="17">
        <v>1.7737037037037044</v>
      </c>
      <c r="E121" s="17">
        <v>0.95</v>
      </c>
      <c r="F121" s="17">
        <v>1.75</v>
      </c>
      <c r="G121" s="17">
        <f>AVERAGE(C121:F121)</f>
        <v>1.3659259259259262</v>
      </c>
    </row>
    <row r="122" spans="1:8" ht="15">
      <c r="A122" s="4"/>
      <c r="B122" s="56"/>
      <c r="C122" s="56"/>
      <c r="D122" s="56"/>
      <c r="E122" s="56"/>
      <c r="F122" s="56"/>
      <c r="G122" s="56"/>
      <c r="H122" s="56"/>
    </row>
    <row r="123" spans="2:7" ht="15">
      <c r="B123" s="60" t="s">
        <v>43</v>
      </c>
      <c r="C123" s="61"/>
      <c r="D123" s="61"/>
      <c r="E123" s="61"/>
      <c r="F123" s="61"/>
      <c r="G123" s="62"/>
    </row>
    <row r="124" spans="2:8" ht="15">
      <c r="B124" s="2" t="s">
        <v>105</v>
      </c>
      <c r="C124" s="14">
        <v>5.64941584158484</v>
      </c>
      <c r="D124" s="32">
        <v>0</v>
      </c>
      <c r="E124" s="24">
        <v>0</v>
      </c>
      <c r="F124" s="24" t="s">
        <v>110</v>
      </c>
      <c r="G124" s="14">
        <f>AVERAGE(C124:F124)</f>
        <v>1.8831386138616135</v>
      </c>
      <c r="H124" s="3"/>
    </row>
    <row r="125" spans="2:7" ht="15">
      <c r="B125" s="60" t="s">
        <v>111</v>
      </c>
      <c r="C125" s="61"/>
      <c r="D125" s="61"/>
      <c r="E125" s="61"/>
      <c r="F125" s="61"/>
      <c r="G125" s="62"/>
    </row>
    <row r="126" spans="2:7" ht="15">
      <c r="B126" s="5" t="s">
        <v>106</v>
      </c>
      <c r="C126" s="14">
        <v>1.92969155072558</v>
      </c>
      <c r="D126" s="14">
        <v>2.15</v>
      </c>
      <c r="E126" s="14">
        <v>2.246938</v>
      </c>
      <c r="F126" s="15">
        <v>2.37</v>
      </c>
      <c r="G126" s="14">
        <f>AVERAGE(C126:F126)</f>
        <v>2.174157387681395</v>
      </c>
    </row>
    <row r="127" spans="1:8" ht="15">
      <c r="A127" s="4"/>
      <c r="B127" s="69"/>
      <c r="C127" s="69"/>
      <c r="D127" s="69"/>
      <c r="E127" s="69"/>
      <c r="F127" s="69"/>
      <c r="G127" s="69"/>
      <c r="H127" s="69"/>
    </row>
    <row r="128" spans="2:7" ht="15">
      <c r="B128" s="55" t="s">
        <v>44</v>
      </c>
      <c r="C128" s="55"/>
      <c r="D128" s="55"/>
      <c r="E128" s="55"/>
      <c r="F128" s="55"/>
      <c r="G128" s="55"/>
    </row>
    <row r="129" spans="2:7" ht="15">
      <c r="B129" s="39" t="s">
        <v>45</v>
      </c>
      <c r="C129" s="37">
        <v>365397</v>
      </c>
      <c r="D129" s="40">
        <v>38441</v>
      </c>
      <c r="E129" s="37">
        <v>8598</v>
      </c>
      <c r="F129" s="39">
        <v>341</v>
      </c>
      <c r="G129" s="37">
        <f>SUM(C129:F129)</f>
        <v>412777</v>
      </c>
    </row>
    <row r="130" spans="2:7" ht="15">
      <c r="B130" s="39" t="s">
        <v>46</v>
      </c>
      <c r="C130" s="13">
        <v>185134.183776</v>
      </c>
      <c r="D130" s="13">
        <v>4590.450882</v>
      </c>
      <c r="E130" s="37">
        <v>1146</v>
      </c>
      <c r="F130" s="37">
        <v>50</v>
      </c>
      <c r="G130" s="13">
        <f>SUM(C130:F130)</f>
        <v>190920.634658</v>
      </c>
    </row>
    <row r="131" spans="1:8" ht="15">
      <c r="A131" s="4"/>
      <c r="B131" s="56"/>
      <c r="C131" s="56"/>
      <c r="D131" s="56"/>
      <c r="E131" s="56"/>
      <c r="F131" s="56"/>
      <c r="G131" s="56"/>
      <c r="H131" s="56"/>
    </row>
    <row r="132" spans="2:7" ht="15">
      <c r="B132" s="55" t="s">
        <v>47</v>
      </c>
      <c r="C132" s="55"/>
      <c r="D132" s="55"/>
      <c r="E132" s="55"/>
      <c r="F132" s="55"/>
      <c r="G132" s="55"/>
    </row>
    <row r="133" spans="2:7" ht="15">
      <c r="B133" s="39" t="s">
        <v>48</v>
      </c>
      <c r="C133" s="41">
        <v>617611</v>
      </c>
      <c r="D133" s="40">
        <v>296458</v>
      </c>
      <c r="E133" s="40">
        <v>142049</v>
      </c>
      <c r="F133" s="37">
        <v>399969</v>
      </c>
      <c r="G133" s="37">
        <f>SUM(C133:F133)</f>
        <v>1456087</v>
      </c>
    </row>
    <row r="134" spans="1:8" ht="15">
      <c r="A134" s="4"/>
      <c r="B134" s="56"/>
      <c r="C134" s="56"/>
      <c r="D134" s="56"/>
      <c r="E134" s="56"/>
      <c r="F134" s="56"/>
      <c r="G134" s="56"/>
      <c r="H134" s="56"/>
    </row>
    <row r="135" spans="2:7" ht="21">
      <c r="B135" s="68" t="s">
        <v>88</v>
      </c>
      <c r="C135" s="68"/>
      <c r="D135" s="68"/>
      <c r="E135" s="68"/>
      <c r="F135" s="68"/>
      <c r="G135" s="68"/>
    </row>
    <row r="136" spans="2:7" ht="15">
      <c r="B136" s="55" t="s">
        <v>49</v>
      </c>
      <c r="C136" s="55"/>
      <c r="D136" s="55"/>
      <c r="E136" s="55"/>
      <c r="F136" s="55"/>
      <c r="G136" s="55"/>
    </row>
    <row r="137" spans="2:9" ht="15">
      <c r="B137" s="39" t="s">
        <v>50</v>
      </c>
      <c r="C137" s="37">
        <v>65730</v>
      </c>
      <c r="D137" s="37">
        <v>7657</v>
      </c>
      <c r="E137" s="37">
        <v>0</v>
      </c>
      <c r="F137" s="37">
        <v>10326</v>
      </c>
      <c r="G137" s="40">
        <f>SUM(C137:F137)</f>
        <v>83713</v>
      </c>
      <c r="H137" s="9"/>
      <c r="I137" s="9"/>
    </row>
    <row r="138" spans="2:9" ht="15">
      <c r="B138" s="39" t="s">
        <v>51</v>
      </c>
      <c r="C138" s="37">
        <v>1827</v>
      </c>
      <c r="D138" s="37">
        <v>2294</v>
      </c>
      <c r="E138" s="37">
        <v>10</v>
      </c>
      <c r="F138" s="37">
        <v>1068</v>
      </c>
      <c r="G138" s="40">
        <f>SUM(C138:F138)</f>
        <v>5199</v>
      </c>
      <c r="H138" s="9"/>
      <c r="I138" s="9"/>
    </row>
    <row r="139" spans="1:9" ht="15">
      <c r="A139" s="4"/>
      <c r="B139" s="56"/>
      <c r="C139" s="56"/>
      <c r="D139" s="56"/>
      <c r="E139" s="56"/>
      <c r="F139" s="56"/>
      <c r="G139" s="56"/>
      <c r="H139" s="56"/>
      <c r="I139" s="9"/>
    </row>
    <row r="140" spans="2:9" ht="15">
      <c r="B140" s="60" t="s">
        <v>52</v>
      </c>
      <c r="C140" s="61"/>
      <c r="D140" s="61"/>
      <c r="E140" s="61"/>
      <c r="F140" s="61"/>
      <c r="G140" s="62"/>
      <c r="I140" s="9"/>
    </row>
    <row r="141" spans="2:9" ht="15">
      <c r="B141" s="39" t="s">
        <v>53</v>
      </c>
      <c r="C141" s="37">
        <v>0</v>
      </c>
      <c r="D141" s="40">
        <v>0</v>
      </c>
      <c r="E141" s="37">
        <v>0</v>
      </c>
      <c r="F141" s="24" t="s">
        <v>110</v>
      </c>
      <c r="G141" s="40">
        <f>SUM(C141:F141)</f>
        <v>0</v>
      </c>
      <c r="H141" s="9"/>
      <c r="I141" s="9"/>
    </row>
    <row r="142" spans="1:8" ht="15">
      <c r="A142" s="4"/>
      <c r="B142" s="56"/>
      <c r="C142" s="56"/>
      <c r="D142" s="56"/>
      <c r="E142" s="56"/>
      <c r="F142" s="56"/>
      <c r="G142" s="56"/>
      <c r="H142" s="56"/>
    </row>
    <row r="143" spans="2:7" ht="21">
      <c r="B143" s="64" t="s">
        <v>89</v>
      </c>
      <c r="C143" s="65"/>
      <c r="D143" s="65"/>
      <c r="E143" s="65"/>
      <c r="F143" s="65"/>
      <c r="G143" s="66"/>
    </row>
    <row r="144" spans="2:7" ht="15">
      <c r="B144" s="60" t="s">
        <v>83</v>
      </c>
      <c r="C144" s="61"/>
      <c r="D144" s="61"/>
      <c r="E144" s="61"/>
      <c r="F144" s="61"/>
      <c r="G144" s="62"/>
    </row>
    <row r="145" spans="1:8" ht="15">
      <c r="A145" s="4"/>
      <c r="B145" s="67"/>
      <c r="C145" s="67"/>
      <c r="D145" s="67"/>
      <c r="E145" s="67"/>
      <c r="F145" s="67"/>
      <c r="G145" s="67"/>
      <c r="H145" s="67"/>
    </row>
    <row r="146" spans="2:7" ht="15">
      <c r="B146" s="63" t="s">
        <v>54</v>
      </c>
      <c r="C146" s="63"/>
      <c r="D146" s="63"/>
      <c r="E146" s="63"/>
      <c r="F146" s="63"/>
      <c r="G146" s="63"/>
    </row>
    <row r="147" spans="2:7" ht="15">
      <c r="B147" s="39" t="s">
        <v>55</v>
      </c>
      <c r="C147" s="37">
        <v>239</v>
      </c>
      <c r="D147" s="40">
        <v>672.756212121212</v>
      </c>
      <c r="E147" s="37">
        <v>2</v>
      </c>
      <c r="F147" s="37">
        <v>1</v>
      </c>
      <c r="G147" s="37">
        <f>SUM(C147:F147)</f>
        <v>914.756212121212</v>
      </c>
    </row>
    <row r="148" spans="2:7" ht="15">
      <c r="B148" s="39" t="s">
        <v>56</v>
      </c>
      <c r="C148" s="13">
        <v>4.924</v>
      </c>
      <c r="D148" s="13">
        <v>13.5867</v>
      </c>
      <c r="E148" s="13">
        <v>0.04</v>
      </c>
      <c r="F148" s="13">
        <v>0.02</v>
      </c>
      <c r="G148" s="13">
        <f>SUM(C148:F148)</f>
        <v>18.5707</v>
      </c>
    </row>
    <row r="149" spans="1:8" ht="15">
      <c r="A149" s="4"/>
      <c r="B149" s="56"/>
      <c r="C149" s="56"/>
      <c r="D149" s="56"/>
      <c r="E149" s="56"/>
      <c r="F149" s="56"/>
      <c r="G149" s="56"/>
      <c r="H149" s="56"/>
    </row>
    <row r="150" spans="2:7" ht="15">
      <c r="B150" s="63" t="s">
        <v>57</v>
      </c>
      <c r="C150" s="63"/>
      <c r="D150" s="63"/>
      <c r="E150" s="63"/>
      <c r="F150" s="63"/>
      <c r="G150" s="63"/>
    </row>
    <row r="151" spans="2:8" ht="15">
      <c r="B151" s="39" t="s">
        <v>58</v>
      </c>
      <c r="C151" s="39">
        <v>0</v>
      </c>
      <c r="D151" s="39">
        <v>0</v>
      </c>
      <c r="E151" s="39">
        <v>4</v>
      </c>
      <c r="F151" s="34">
        <v>0</v>
      </c>
      <c r="G151" s="37">
        <f>SUM(C151:F151)</f>
        <v>4</v>
      </c>
      <c r="H151" s="27"/>
    </row>
    <row r="152" spans="2:8" ht="15">
      <c r="B152" s="39" t="s">
        <v>59</v>
      </c>
      <c r="C152" s="39">
        <v>0</v>
      </c>
      <c r="D152" s="39">
        <v>0</v>
      </c>
      <c r="E152" s="13">
        <v>0.046</v>
      </c>
      <c r="F152" s="34">
        <v>0</v>
      </c>
      <c r="G152" s="13">
        <f>SUM(C152:F152)</f>
        <v>0.046</v>
      </c>
      <c r="H152" s="27"/>
    </row>
    <row r="153" spans="1:8" ht="15">
      <c r="A153" s="4"/>
      <c r="B153" s="56"/>
      <c r="C153" s="56"/>
      <c r="D153" s="56"/>
      <c r="E153" s="56"/>
      <c r="F153" s="56"/>
      <c r="G153" s="56"/>
      <c r="H153" s="56"/>
    </row>
    <row r="154" spans="2:7" ht="15">
      <c r="B154" s="63" t="s">
        <v>62</v>
      </c>
      <c r="C154" s="63"/>
      <c r="D154" s="63"/>
      <c r="E154" s="63"/>
      <c r="F154" s="63"/>
      <c r="G154" s="63"/>
    </row>
    <row r="155" spans="2:8" ht="15">
      <c r="B155" s="39" t="s">
        <v>60</v>
      </c>
      <c r="C155" s="39">
        <v>0</v>
      </c>
      <c r="D155" s="49">
        <v>235</v>
      </c>
      <c r="E155" s="39">
        <v>0</v>
      </c>
      <c r="F155" s="34">
        <v>2</v>
      </c>
      <c r="G155" s="37">
        <f>SUM(C155:F155)</f>
        <v>237</v>
      </c>
      <c r="H155" s="27"/>
    </row>
    <row r="156" spans="2:8" ht="15">
      <c r="B156" s="39" t="s">
        <v>61</v>
      </c>
      <c r="C156" s="39">
        <v>0</v>
      </c>
      <c r="D156" s="47">
        <v>2.98</v>
      </c>
      <c r="E156" s="39">
        <v>0</v>
      </c>
      <c r="F156" s="34">
        <v>0.2</v>
      </c>
      <c r="G156" s="13">
        <f>SUM(C156:F156)</f>
        <v>3.18</v>
      </c>
      <c r="H156" s="27"/>
    </row>
    <row r="157" spans="1:8" ht="15">
      <c r="A157" s="4"/>
      <c r="B157" s="56"/>
      <c r="C157" s="56"/>
      <c r="D157" s="56"/>
      <c r="E157" s="56"/>
      <c r="F157" s="56"/>
      <c r="G157" s="56"/>
      <c r="H157" s="56"/>
    </row>
    <row r="158" spans="2:7" ht="15">
      <c r="B158" s="63" t="s">
        <v>74</v>
      </c>
      <c r="C158" s="63"/>
      <c r="D158" s="63"/>
      <c r="E158" s="63"/>
      <c r="F158" s="63"/>
      <c r="G158" s="63"/>
    </row>
    <row r="159" spans="2:7" ht="15">
      <c r="B159" s="22" t="s">
        <v>75</v>
      </c>
      <c r="C159" s="23">
        <v>239</v>
      </c>
      <c r="D159" s="23">
        <v>907.756212121212</v>
      </c>
      <c r="E159" s="23">
        <v>6</v>
      </c>
      <c r="F159" s="23">
        <v>3</v>
      </c>
      <c r="G159" s="23">
        <f>SUM(C159:F159)</f>
        <v>1155.756212121212</v>
      </c>
    </row>
    <row r="160" spans="2:7" ht="15">
      <c r="B160" s="22" t="s">
        <v>76</v>
      </c>
      <c r="C160" s="26">
        <v>4.924</v>
      </c>
      <c r="D160" s="26">
        <v>16.5667</v>
      </c>
      <c r="E160" s="26">
        <v>0.086</v>
      </c>
      <c r="F160" s="26">
        <v>0.22</v>
      </c>
      <c r="G160" s="26">
        <f>SUM(C160:F160)</f>
        <v>21.796699999999998</v>
      </c>
    </row>
    <row r="161" spans="1:8" ht="15">
      <c r="A161" s="4"/>
      <c r="B161" s="56"/>
      <c r="C161" s="56"/>
      <c r="D161" s="56"/>
      <c r="E161" s="56"/>
      <c r="F161" s="56"/>
      <c r="G161" s="56"/>
      <c r="H161" s="56"/>
    </row>
    <row r="162" spans="2:7" ht="15">
      <c r="B162" s="55" t="s">
        <v>63</v>
      </c>
      <c r="C162" s="55"/>
      <c r="D162" s="55"/>
      <c r="E162" s="55"/>
      <c r="F162" s="55"/>
      <c r="G162" s="55"/>
    </row>
    <row r="163" spans="2:7" ht="15">
      <c r="B163" s="18" t="s">
        <v>60</v>
      </c>
      <c r="C163" s="37">
        <v>4469</v>
      </c>
      <c r="D163" s="40">
        <v>13924.4907911135</v>
      </c>
      <c r="E163" s="37">
        <v>4181</v>
      </c>
      <c r="F163" s="37">
        <v>34</v>
      </c>
      <c r="G163" s="37">
        <f>SUM(C163:F163)</f>
        <v>22608.4907911135</v>
      </c>
    </row>
    <row r="164" spans="2:7" ht="15">
      <c r="B164" s="18" t="s">
        <v>61</v>
      </c>
      <c r="C164" s="13">
        <v>103.263789</v>
      </c>
      <c r="D164" s="13">
        <v>70.72932899999999</v>
      </c>
      <c r="E164" s="13">
        <v>36.775223</v>
      </c>
      <c r="F164" s="13">
        <v>0.13795</v>
      </c>
      <c r="G164" s="13">
        <f>SUM(C164:F164)</f>
        <v>210.90629099999995</v>
      </c>
    </row>
    <row r="165" spans="1:7" ht="15">
      <c r="A165" s="4"/>
      <c r="B165" s="56"/>
      <c r="C165" s="56"/>
      <c r="D165" s="56"/>
      <c r="E165" s="56"/>
      <c r="F165" s="56"/>
      <c r="G165" s="56"/>
    </row>
    <row r="166" spans="2:7" ht="15">
      <c r="B166" s="60" t="s">
        <v>64</v>
      </c>
      <c r="C166" s="61"/>
      <c r="D166" s="61"/>
      <c r="E166" s="61"/>
      <c r="F166" s="61"/>
      <c r="G166" s="62"/>
    </row>
    <row r="167" spans="2:7" ht="15">
      <c r="B167" s="57" t="s">
        <v>65</v>
      </c>
      <c r="C167" s="58"/>
      <c r="D167" s="58"/>
      <c r="E167" s="58"/>
      <c r="F167" s="58"/>
      <c r="G167" s="59"/>
    </row>
    <row r="168" spans="2:7" ht="15">
      <c r="B168" s="39" t="s">
        <v>66</v>
      </c>
      <c r="C168" s="37">
        <v>345</v>
      </c>
      <c r="D168" s="40">
        <v>1502.71428571429</v>
      </c>
      <c r="E168" s="37">
        <v>140</v>
      </c>
      <c r="F168" s="40">
        <v>36</v>
      </c>
      <c r="G168" s="37">
        <f>SUM(C168:F168)</f>
        <v>2023.71428571429</v>
      </c>
    </row>
    <row r="169" spans="2:7" ht="15">
      <c r="B169" s="39" t="s">
        <v>67</v>
      </c>
      <c r="C169" s="13">
        <v>8.625</v>
      </c>
      <c r="D169" s="13">
        <v>22.339548999999998</v>
      </c>
      <c r="E169" s="13">
        <v>2.8</v>
      </c>
      <c r="F169" s="13">
        <v>0.936</v>
      </c>
      <c r="G169" s="13">
        <f>SUM(C169:F169)</f>
        <v>34.700548999999995</v>
      </c>
    </row>
    <row r="170" spans="1:7" ht="15">
      <c r="A170" s="4"/>
      <c r="B170" s="56"/>
      <c r="C170" s="56"/>
      <c r="D170" s="56"/>
      <c r="E170" s="56"/>
      <c r="F170" s="56"/>
      <c r="G170" s="56"/>
    </row>
    <row r="171" spans="2:7" ht="15">
      <c r="B171" s="57" t="s">
        <v>68</v>
      </c>
      <c r="C171" s="58"/>
      <c r="D171" s="58"/>
      <c r="E171" s="58"/>
      <c r="F171" s="58"/>
      <c r="G171" s="59"/>
    </row>
    <row r="172" spans="2:7" ht="15">
      <c r="B172" s="39" t="s">
        <v>69</v>
      </c>
      <c r="C172" s="37">
        <v>2030</v>
      </c>
      <c r="D172" s="40">
        <v>973</v>
      </c>
      <c r="E172" s="37">
        <v>363</v>
      </c>
      <c r="F172" s="40">
        <v>94</v>
      </c>
      <c r="G172" s="37">
        <f>SUM(C172:F172)</f>
        <v>3460</v>
      </c>
    </row>
    <row r="173" spans="2:7" ht="15">
      <c r="B173" s="39" t="s">
        <v>67</v>
      </c>
      <c r="C173" s="13">
        <v>44.66</v>
      </c>
      <c r="D173" s="13">
        <v>20.433</v>
      </c>
      <c r="E173" s="13">
        <v>7.26</v>
      </c>
      <c r="F173" s="13">
        <v>2.162</v>
      </c>
      <c r="G173" s="13">
        <f>SUM(C173:F173)</f>
        <v>74.515</v>
      </c>
    </row>
    <row r="174" spans="1:8" ht="15">
      <c r="A174" s="4"/>
      <c r="B174" s="56"/>
      <c r="C174" s="56"/>
      <c r="D174" s="56"/>
      <c r="E174" s="56"/>
      <c r="F174" s="56"/>
      <c r="G174" s="56"/>
      <c r="H174" s="56"/>
    </row>
    <row r="175" spans="2:7" ht="15">
      <c r="B175" s="57" t="s">
        <v>70</v>
      </c>
      <c r="C175" s="58"/>
      <c r="D175" s="58"/>
      <c r="E175" s="58"/>
      <c r="F175" s="58"/>
      <c r="G175" s="59"/>
    </row>
    <row r="176" spans="2:7" ht="15">
      <c r="B176" s="39" t="s">
        <v>69</v>
      </c>
      <c r="C176" s="40">
        <v>222</v>
      </c>
      <c r="D176" s="40">
        <v>356.25</v>
      </c>
      <c r="E176" s="37">
        <v>206</v>
      </c>
      <c r="F176" s="40">
        <v>27</v>
      </c>
      <c r="G176" s="37">
        <f>SUM(C176:F176)</f>
        <v>811.25</v>
      </c>
    </row>
    <row r="177" spans="2:7" ht="15">
      <c r="B177" s="39" t="s">
        <v>67</v>
      </c>
      <c r="C177" s="13">
        <v>15.54</v>
      </c>
      <c r="D177" s="13">
        <v>28.11</v>
      </c>
      <c r="E177" s="13">
        <v>11.220139</v>
      </c>
      <c r="F177" s="13">
        <v>1.9</v>
      </c>
      <c r="G177" s="13">
        <f>SUM(C177:F177)</f>
        <v>56.77013899999999</v>
      </c>
    </row>
    <row r="178" spans="1:8" ht="15">
      <c r="A178" s="4"/>
      <c r="B178" s="56"/>
      <c r="C178" s="56"/>
      <c r="D178" s="56"/>
      <c r="E178" s="56"/>
      <c r="F178" s="56"/>
      <c r="G178" s="56"/>
      <c r="H178" s="56"/>
    </row>
    <row r="179" spans="2:7" ht="15">
      <c r="B179" s="57" t="s">
        <v>71</v>
      </c>
      <c r="C179" s="58"/>
      <c r="D179" s="58"/>
      <c r="E179" s="58"/>
      <c r="F179" s="58"/>
      <c r="G179" s="59"/>
    </row>
    <row r="180" spans="2:7" ht="15">
      <c r="B180" s="39" t="s">
        <v>69</v>
      </c>
      <c r="C180" s="40">
        <v>387</v>
      </c>
      <c r="D180" s="40">
        <v>16</v>
      </c>
      <c r="E180" s="29">
        <v>0</v>
      </c>
      <c r="F180" s="40">
        <v>9</v>
      </c>
      <c r="G180" s="37">
        <f>SUM(C180:F180)</f>
        <v>412</v>
      </c>
    </row>
    <row r="181" spans="2:7" ht="15">
      <c r="B181" s="39" t="s">
        <v>67</v>
      </c>
      <c r="C181" s="13">
        <v>11.925</v>
      </c>
      <c r="D181" s="13">
        <v>0.8</v>
      </c>
      <c r="E181" s="29">
        <v>0</v>
      </c>
      <c r="F181" s="13">
        <v>0.7</v>
      </c>
      <c r="G181" s="13">
        <f>SUM(C181:F181)</f>
        <v>13.425</v>
      </c>
    </row>
    <row r="182" spans="1:8" ht="15">
      <c r="A182" s="4"/>
      <c r="B182" s="56"/>
      <c r="C182" s="56"/>
      <c r="D182" s="56"/>
      <c r="E182" s="56"/>
      <c r="F182" s="56"/>
      <c r="G182" s="56"/>
      <c r="H182" s="56"/>
    </row>
    <row r="183" spans="2:7" ht="15">
      <c r="B183" s="55" t="s">
        <v>77</v>
      </c>
      <c r="C183" s="55"/>
      <c r="D183" s="55"/>
      <c r="E183" s="55"/>
      <c r="F183" s="55"/>
      <c r="G183" s="55"/>
    </row>
    <row r="184" spans="2:7" ht="15">
      <c r="B184" s="22" t="s">
        <v>78</v>
      </c>
      <c r="C184" s="23">
        <v>2984</v>
      </c>
      <c r="D184" s="23">
        <v>2847.96428571429</v>
      </c>
      <c r="E184" s="23">
        <v>709</v>
      </c>
      <c r="F184" s="23">
        <v>200</v>
      </c>
      <c r="G184" s="23">
        <f>SUM(C184:F184)</f>
        <v>6740.96428571429</v>
      </c>
    </row>
    <row r="185" spans="2:7" ht="15">
      <c r="B185" s="22" t="s">
        <v>79</v>
      </c>
      <c r="C185" s="26">
        <v>80.75</v>
      </c>
      <c r="D185" s="26">
        <v>71.682549</v>
      </c>
      <c r="E185" s="26">
        <v>21.280139000000002</v>
      </c>
      <c r="F185" s="26">
        <v>5.8359499999999995</v>
      </c>
      <c r="G185" s="26">
        <f>SUM(C185:F185)</f>
        <v>179.54863799999998</v>
      </c>
    </row>
    <row r="186" spans="1:8" ht="15">
      <c r="A186" s="4"/>
      <c r="B186" s="56"/>
      <c r="C186" s="56"/>
      <c r="D186" s="56"/>
      <c r="E186" s="56"/>
      <c r="F186" s="56"/>
      <c r="G186" s="56"/>
      <c r="H186" s="56"/>
    </row>
    <row r="187" spans="2:7" ht="15">
      <c r="B187" s="55" t="s">
        <v>72</v>
      </c>
      <c r="C187" s="55"/>
      <c r="D187" s="55"/>
      <c r="E187" s="55"/>
      <c r="F187" s="55"/>
      <c r="G187" s="55"/>
    </row>
    <row r="188" spans="2:7" ht="15">
      <c r="B188" s="18" t="s">
        <v>93</v>
      </c>
      <c r="C188" s="37">
        <v>905</v>
      </c>
      <c r="D188" s="40">
        <v>23496.9502617046</v>
      </c>
      <c r="E188" s="37">
        <v>52</v>
      </c>
      <c r="F188" s="35">
        <v>0</v>
      </c>
      <c r="G188" s="37">
        <f>SUM(C188:F188)</f>
        <v>24453.9502617046</v>
      </c>
    </row>
    <row r="189" spans="2:7" ht="15">
      <c r="B189" s="18" t="s">
        <v>94</v>
      </c>
      <c r="C189" s="13">
        <v>6.425867</v>
      </c>
      <c r="D189" s="13">
        <v>122.52403699999999</v>
      </c>
      <c r="E189" s="13">
        <v>2.14</v>
      </c>
      <c r="F189" s="35">
        <v>0</v>
      </c>
      <c r="G189" s="13">
        <f>SUM(C189:F189)</f>
        <v>131.089904</v>
      </c>
    </row>
    <row r="190" spans="1:8" ht="15">
      <c r="A190" s="4"/>
      <c r="B190" s="56"/>
      <c r="C190" s="56"/>
      <c r="D190" s="56"/>
      <c r="E190" s="56"/>
      <c r="F190" s="56"/>
      <c r="G190" s="56"/>
      <c r="H190" s="56"/>
    </row>
    <row r="191" spans="2:7" ht="15">
      <c r="B191" s="55" t="s">
        <v>73</v>
      </c>
      <c r="C191" s="55"/>
      <c r="D191" s="55"/>
      <c r="E191" s="55"/>
      <c r="F191" s="55"/>
      <c r="G191" s="55"/>
    </row>
    <row r="192" spans="2:7" ht="15">
      <c r="B192" s="22" t="s">
        <v>95</v>
      </c>
      <c r="C192" s="38">
        <v>8597</v>
      </c>
      <c r="D192" s="38">
        <v>41177.161550653596</v>
      </c>
      <c r="E192" s="38">
        <v>4948</v>
      </c>
      <c r="F192" s="38">
        <v>203</v>
      </c>
      <c r="G192" s="38">
        <f>SUM(C192:F192)</f>
        <v>54925.161550653596</v>
      </c>
    </row>
    <row r="193" spans="2:7" ht="15">
      <c r="B193" s="22" t="s">
        <v>96</v>
      </c>
      <c r="C193" s="26">
        <v>195.36365600000002</v>
      </c>
      <c r="D193" s="26">
        <v>281.502615</v>
      </c>
      <c r="E193" s="26">
        <v>60.281362</v>
      </c>
      <c r="F193" s="26">
        <v>6.055949999999999</v>
      </c>
      <c r="G193" s="26">
        <f>SUM(C193:F193)</f>
        <v>543.2035830000001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109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">
      <selection activeCell="B125" sqref="B125:G125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107</v>
      </c>
      <c r="B1" s="1"/>
      <c r="C1" s="1"/>
      <c r="D1" s="1"/>
      <c r="E1" s="1"/>
      <c r="F1" s="1"/>
    </row>
    <row r="2" spans="2:7" ht="21">
      <c r="B2" s="1"/>
      <c r="C2" s="79" t="s">
        <v>4</v>
      </c>
      <c r="D2" s="80"/>
      <c r="E2" s="80"/>
      <c r="F2" s="80"/>
      <c r="G2" s="81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19" t="s">
        <v>97</v>
      </c>
    </row>
    <row r="4" spans="2:7" ht="21">
      <c r="B4" s="64" t="s">
        <v>80</v>
      </c>
      <c r="C4" s="65"/>
      <c r="D4" s="65"/>
      <c r="E4" s="65"/>
      <c r="F4" s="65"/>
      <c r="G4" s="66"/>
    </row>
    <row r="5" spans="2:7" ht="15">
      <c r="B5" s="60" t="s">
        <v>11</v>
      </c>
      <c r="C5" s="61"/>
      <c r="D5" s="61"/>
      <c r="E5" s="61"/>
      <c r="F5" s="61"/>
      <c r="G5" s="62"/>
    </row>
    <row r="6" spans="2:7" ht="15">
      <c r="B6" s="6" t="s">
        <v>5</v>
      </c>
      <c r="C6" s="16">
        <v>56554</v>
      </c>
      <c r="D6" s="16">
        <v>9541</v>
      </c>
      <c r="E6" s="16">
        <v>11164</v>
      </c>
      <c r="F6" s="16">
        <v>7801</v>
      </c>
      <c r="G6" s="16">
        <f>SUM(C6:F6)</f>
        <v>85060</v>
      </c>
    </row>
    <row r="7" spans="2:7" ht="15">
      <c r="B7" s="39" t="s">
        <v>6</v>
      </c>
      <c r="C7" s="16">
        <v>323</v>
      </c>
      <c r="D7" s="16">
        <v>235</v>
      </c>
      <c r="E7" s="16">
        <v>11</v>
      </c>
      <c r="F7" s="16">
        <v>0</v>
      </c>
      <c r="G7" s="16">
        <f>SUM(C7:F7)</f>
        <v>569</v>
      </c>
    </row>
    <row r="8" spans="2:7" ht="15">
      <c r="B8" s="22" t="s">
        <v>7</v>
      </c>
      <c r="C8" s="31">
        <v>56877</v>
      </c>
      <c r="D8" s="31">
        <v>9776</v>
      </c>
      <c r="E8" s="31">
        <v>11175</v>
      </c>
      <c r="F8" s="31">
        <v>7801</v>
      </c>
      <c r="G8" s="31">
        <f>SUM(C8:F8)</f>
        <v>85629</v>
      </c>
    </row>
    <row r="9" spans="2:7" ht="15">
      <c r="B9" s="56"/>
      <c r="C9" s="56"/>
      <c r="D9" s="56"/>
      <c r="E9" s="56"/>
      <c r="F9" s="56"/>
      <c r="G9" s="56"/>
    </row>
    <row r="10" spans="2:7" ht="15">
      <c r="B10" s="60" t="s">
        <v>12</v>
      </c>
      <c r="C10" s="61"/>
      <c r="D10" s="61"/>
      <c r="E10" s="61"/>
      <c r="F10" s="61"/>
      <c r="G10" s="62"/>
    </row>
    <row r="11" spans="2:7" ht="15">
      <c r="B11" s="57" t="s">
        <v>33</v>
      </c>
      <c r="C11" s="58"/>
      <c r="D11" s="58"/>
      <c r="E11" s="58"/>
      <c r="F11" s="58"/>
      <c r="G11" s="59"/>
    </row>
    <row r="12" spans="2:7" ht="15">
      <c r="B12" s="20" t="s">
        <v>10</v>
      </c>
      <c r="C12" s="16">
        <v>979070</v>
      </c>
      <c r="D12" s="16">
        <v>154101</v>
      </c>
      <c r="E12" s="21">
        <v>60163</v>
      </c>
      <c r="F12" s="21">
        <v>31530</v>
      </c>
      <c r="G12" s="21">
        <f>SUM(C12:F12)</f>
        <v>1224864</v>
      </c>
    </row>
    <row r="13" spans="2:7" ht="15">
      <c r="B13" s="20" t="s">
        <v>9</v>
      </c>
      <c r="C13" s="16">
        <v>2240801</v>
      </c>
      <c r="D13" s="16">
        <v>509396</v>
      </c>
      <c r="E13" s="21">
        <v>242446</v>
      </c>
      <c r="F13" s="21">
        <v>137670</v>
      </c>
      <c r="G13" s="21">
        <f>SUM(C13:F13)</f>
        <v>3130313</v>
      </c>
    </row>
    <row r="14" spans="2:7" ht="15">
      <c r="B14" s="22" t="s">
        <v>8</v>
      </c>
      <c r="C14" s="23">
        <v>3219871</v>
      </c>
      <c r="D14" s="23">
        <v>996482</v>
      </c>
      <c r="E14" s="23">
        <v>302609</v>
      </c>
      <c r="F14" s="23">
        <v>169200</v>
      </c>
      <c r="G14" s="23">
        <f>SUM(C14:F14)</f>
        <v>4688162</v>
      </c>
    </row>
    <row r="15" spans="2:7" ht="15">
      <c r="B15" s="22" t="s">
        <v>90</v>
      </c>
      <c r="C15" s="23">
        <v>428176</v>
      </c>
      <c r="D15" s="23">
        <v>133616</v>
      </c>
      <c r="E15" s="23">
        <v>2890</v>
      </c>
      <c r="F15" s="23">
        <v>0</v>
      </c>
      <c r="G15" s="23">
        <f>SUM(C15:F15)</f>
        <v>564682</v>
      </c>
    </row>
    <row r="16" spans="2:7" ht="15">
      <c r="B16" s="22" t="s">
        <v>34</v>
      </c>
      <c r="C16" s="23">
        <v>3648047</v>
      </c>
      <c r="D16" s="23">
        <v>1130098</v>
      </c>
      <c r="E16" s="23">
        <v>305499</v>
      </c>
      <c r="F16" s="23">
        <v>169200</v>
      </c>
      <c r="G16" s="23">
        <f>SUM(C16:F16)</f>
        <v>5252844</v>
      </c>
    </row>
    <row r="17" spans="2:7" ht="15">
      <c r="B17" s="56"/>
      <c r="C17" s="56"/>
      <c r="D17" s="56"/>
      <c r="E17" s="56"/>
      <c r="F17" s="56"/>
      <c r="G17" s="56"/>
    </row>
    <row r="18" spans="2:7" ht="15">
      <c r="B18" s="57" t="s">
        <v>87</v>
      </c>
      <c r="C18" s="58"/>
      <c r="D18" s="58"/>
      <c r="E18" s="58"/>
      <c r="F18" s="58"/>
      <c r="G18" s="59"/>
    </row>
    <row r="19" spans="2:7" ht="15">
      <c r="B19" s="18" t="s">
        <v>35</v>
      </c>
      <c r="C19" s="37">
        <v>4325</v>
      </c>
      <c r="D19" s="37">
        <v>2602</v>
      </c>
      <c r="E19" s="29">
        <v>0</v>
      </c>
      <c r="F19" s="29">
        <v>0</v>
      </c>
      <c r="G19" s="29">
        <f>SUM(C19:F19)</f>
        <v>6927</v>
      </c>
    </row>
    <row r="20" spans="2:7" ht="15">
      <c r="B20" s="78"/>
      <c r="C20" s="78"/>
      <c r="D20" s="78"/>
      <c r="E20" s="78"/>
      <c r="F20" s="78"/>
      <c r="G20" s="78"/>
    </row>
    <row r="21" spans="2:7" ht="15">
      <c r="B21" s="22" t="s">
        <v>36</v>
      </c>
      <c r="C21" s="23">
        <v>3652372</v>
      </c>
      <c r="D21" s="23">
        <v>1132700</v>
      </c>
      <c r="E21" s="23">
        <v>305499</v>
      </c>
      <c r="F21" s="23">
        <v>169200</v>
      </c>
      <c r="G21" s="23">
        <f>SUM(C21:F21)</f>
        <v>5259771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98</v>
      </c>
      <c r="C23" s="11"/>
      <c r="D23" s="11"/>
      <c r="E23" s="11"/>
      <c r="F23" s="11"/>
      <c r="G23" s="12"/>
    </row>
    <row r="24" spans="2:7" ht="15">
      <c r="B24" s="22" t="s">
        <v>99</v>
      </c>
      <c r="C24" s="23">
        <v>442323</v>
      </c>
      <c r="D24" s="23">
        <v>257616</v>
      </c>
      <c r="E24" s="23">
        <v>129629</v>
      </c>
      <c r="F24" s="23">
        <v>21222</v>
      </c>
      <c r="G24" s="23">
        <f>SUM(C24:F24)</f>
        <v>850790</v>
      </c>
    </row>
    <row r="25" spans="2:6" ht="15">
      <c r="B25" s="1"/>
      <c r="C25" s="1"/>
      <c r="D25" s="1"/>
      <c r="E25" s="1"/>
      <c r="F25" s="1"/>
    </row>
    <row r="26" spans="2:7" ht="15">
      <c r="B26" s="28" t="s">
        <v>100</v>
      </c>
      <c r="C26" s="11"/>
      <c r="D26" s="11"/>
      <c r="E26" s="11"/>
      <c r="F26" s="11"/>
      <c r="G26" s="12"/>
    </row>
    <row r="27" spans="2:7" ht="15">
      <c r="B27" s="22" t="s">
        <v>101</v>
      </c>
      <c r="C27" s="23">
        <v>4094695</v>
      </c>
      <c r="D27" s="23">
        <v>1390316</v>
      </c>
      <c r="E27" s="23">
        <v>435128</v>
      </c>
      <c r="F27" s="23">
        <v>190422</v>
      </c>
      <c r="G27" s="23">
        <f>SUM(C27:F27)</f>
        <v>6110561</v>
      </c>
    </row>
    <row r="28" spans="2:8" ht="15">
      <c r="B28" s="56"/>
      <c r="C28" s="56"/>
      <c r="D28" s="56"/>
      <c r="E28" s="56"/>
      <c r="F28" s="56"/>
      <c r="G28" s="56"/>
      <c r="H28" s="56"/>
    </row>
    <row r="29" spans="2:7" ht="15">
      <c r="B29" s="60" t="s">
        <v>13</v>
      </c>
      <c r="C29" s="61"/>
      <c r="D29" s="61"/>
      <c r="E29" s="61"/>
      <c r="F29" s="61"/>
      <c r="G29" s="62"/>
    </row>
    <row r="30" spans="2:7" ht="15">
      <c r="B30" s="39" t="s">
        <v>14</v>
      </c>
      <c r="C30" s="40">
        <v>1410474</v>
      </c>
      <c r="D30" s="40">
        <v>247318</v>
      </c>
      <c r="E30" s="37">
        <v>120724</v>
      </c>
      <c r="F30" s="40">
        <v>18071</v>
      </c>
      <c r="G30" s="40">
        <f>SUM(C30:F30)</f>
        <v>1796587</v>
      </c>
    </row>
    <row r="31" spans="2:8" ht="15">
      <c r="B31" s="56"/>
      <c r="C31" s="56"/>
      <c r="D31" s="56"/>
      <c r="E31" s="56"/>
      <c r="F31" s="56"/>
      <c r="G31" s="56"/>
      <c r="H31" s="56"/>
    </row>
    <row r="32" spans="2:7" ht="15">
      <c r="B32" s="60" t="s">
        <v>84</v>
      </c>
      <c r="C32" s="61"/>
      <c r="D32" s="61"/>
      <c r="E32" s="61"/>
      <c r="F32" s="61"/>
      <c r="G32" s="62"/>
    </row>
    <row r="33" spans="2:7" ht="15">
      <c r="B33" s="39" t="s">
        <v>102</v>
      </c>
      <c r="C33" s="40">
        <v>2489077764176</v>
      </c>
      <c r="D33" s="40">
        <v>452578790598</v>
      </c>
      <c r="E33" s="40">
        <v>198019978567</v>
      </c>
      <c r="F33" s="40">
        <v>67929550517</v>
      </c>
      <c r="G33" s="40">
        <f>SUM(C33:F33)</f>
        <v>3207606083858</v>
      </c>
    </row>
    <row r="34" spans="2:7" ht="15">
      <c r="B34" s="39" t="s">
        <v>103</v>
      </c>
      <c r="C34" s="40">
        <v>116523316431</v>
      </c>
      <c r="D34" s="40">
        <f>191760.005726887*D24</f>
        <v>49400445635.33772</v>
      </c>
      <c r="E34" s="40">
        <v>21568011800</v>
      </c>
      <c r="F34" s="40">
        <v>2683437400</v>
      </c>
      <c r="G34" s="40">
        <f>SUM(C34:F34)</f>
        <v>190175211266.3377</v>
      </c>
    </row>
    <row r="35" spans="2:7" ht="15">
      <c r="B35" s="22" t="s">
        <v>104</v>
      </c>
      <c r="C35" s="23">
        <v>2605601080607</v>
      </c>
      <c r="D35" s="23">
        <v>452578982358.00574</v>
      </c>
      <c r="E35" s="23">
        <v>219587990367</v>
      </c>
      <c r="F35" s="23">
        <v>70612987917</v>
      </c>
      <c r="G35" s="23">
        <f>SUM(C35:F35)</f>
        <v>3348381041249.006</v>
      </c>
    </row>
    <row r="36" spans="2:8" ht="15">
      <c r="B36" s="56"/>
      <c r="C36" s="56"/>
      <c r="D36" s="56"/>
      <c r="E36" s="56"/>
      <c r="F36" s="56"/>
      <c r="G36" s="56"/>
      <c r="H36" s="56"/>
    </row>
    <row r="37" spans="2:7" ht="21">
      <c r="B37" s="64" t="s">
        <v>81</v>
      </c>
      <c r="C37" s="65"/>
      <c r="D37" s="65"/>
      <c r="E37" s="65"/>
      <c r="F37" s="65"/>
      <c r="G37" s="66"/>
    </row>
    <row r="38" spans="2:7" ht="15">
      <c r="B38" s="60" t="s">
        <v>15</v>
      </c>
      <c r="C38" s="61"/>
      <c r="D38" s="61"/>
      <c r="E38" s="61"/>
      <c r="F38" s="61"/>
      <c r="G38" s="62"/>
    </row>
    <row r="39" spans="2:9" ht="15">
      <c r="B39" s="39" t="s">
        <v>16</v>
      </c>
      <c r="C39" s="37">
        <v>382493</v>
      </c>
      <c r="D39" s="37">
        <v>162505</v>
      </c>
      <c r="E39" s="37">
        <v>74051</v>
      </c>
      <c r="F39" s="37">
        <v>22678</v>
      </c>
      <c r="G39" s="37">
        <f>SUM(C39:F39)</f>
        <v>641727</v>
      </c>
      <c r="H39" s="9"/>
      <c r="I39" s="9"/>
    </row>
    <row r="40" spans="2:9" ht="15">
      <c r="B40" s="39" t="s">
        <v>17</v>
      </c>
      <c r="C40" s="13">
        <v>2017</v>
      </c>
      <c r="D40" s="13">
        <v>789.171298</v>
      </c>
      <c r="E40" s="37">
        <v>403</v>
      </c>
      <c r="F40" s="37">
        <v>132.04126</v>
      </c>
      <c r="G40" s="13">
        <f>SUM(C40:F40)</f>
        <v>3341.212558</v>
      </c>
      <c r="H40" s="9"/>
      <c r="I40" s="9"/>
    </row>
    <row r="41" spans="1:9" ht="15">
      <c r="A41" s="4"/>
      <c r="B41" s="56"/>
      <c r="C41" s="56"/>
      <c r="D41" s="56"/>
      <c r="E41" s="56"/>
      <c r="F41" s="56"/>
      <c r="G41" s="56"/>
      <c r="H41" s="56"/>
      <c r="I41" s="9"/>
    </row>
    <row r="42" spans="2:9" ht="15">
      <c r="B42" s="55" t="s">
        <v>18</v>
      </c>
      <c r="C42" s="55"/>
      <c r="D42" s="55"/>
      <c r="E42" s="55"/>
      <c r="F42" s="55"/>
      <c r="G42" s="55"/>
      <c r="I42" s="9"/>
    </row>
    <row r="43" spans="2:9" ht="15">
      <c r="B43" s="39" t="s">
        <v>19</v>
      </c>
      <c r="C43" s="37">
        <v>109</v>
      </c>
      <c r="D43" s="37">
        <v>35</v>
      </c>
      <c r="E43" s="37">
        <v>25</v>
      </c>
      <c r="F43" s="37">
        <v>2</v>
      </c>
      <c r="G43" s="37">
        <f>SUM(C43:F43)</f>
        <v>171</v>
      </c>
      <c r="H43" s="9"/>
      <c r="I43" s="9"/>
    </row>
    <row r="44" spans="2:9" ht="15">
      <c r="B44" s="39" t="s">
        <v>20</v>
      </c>
      <c r="C44" s="13">
        <v>1.3</v>
      </c>
      <c r="D44" s="13">
        <v>0.397923</v>
      </c>
      <c r="E44" s="13">
        <v>0.2</v>
      </c>
      <c r="F44" s="13">
        <v>0.020229</v>
      </c>
      <c r="G44" s="13">
        <f>SUM(C44:F44)</f>
        <v>1.918152</v>
      </c>
      <c r="H44" s="9"/>
      <c r="I44" s="9"/>
    </row>
    <row r="45" spans="1:9" ht="15">
      <c r="A45" s="4"/>
      <c r="B45" s="56"/>
      <c r="C45" s="56"/>
      <c r="D45" s="56"/>
      <c r="E45" s="56"/>
      <c r="F45" s="56"/>
      <c r="G45" s="56"/>
      <c r="H45" s="56"/>
      <c r="I45" s="9"/>
    </row>
    <row r="46" spans="2:9" ht="15">
      <c r="B46" s="55" t="s">
        <v>21</v>
      </c>
      <c r="C46" s="55"/>
      <c r="D46" s="55"/>
      <c r="E46" s="55"/>
      <c r="F46" s="55"/>
      <c r="G46" s="55"/>
      <c r="I46" s="9"/>
    </row>
    <row r="47" spans="2:9" ht="15">
      <c r="B47" s="39" t="s">
        <v>22</v>
      </c>
      <c r="C47" s="40">
        <v>98317</v>
      </c>
      <c r="D47" s="40">
        <v>53346</v>
      </c>
      <c r="E47" s="40">
        <v>10064</v>
      </c>
      <c r="F47" s="40">
        <v>10691</v>
      </c>
      <c r="G47" s="40">
        <f>SUM(C47:F47)</f>
        <v>172418</v>
      </c>
      <c r="H47" s="9"/>
      <c r="I47" s="9"/>
    </row>
    <row r="48" spans="2:9" ht="15">
      <c r="B48" s="39" t="s">
        <v>23</v>
      </c>
      <c r="C48" s="13">
        <v>43353</v>
      </c>
      <c r="D48" s="13">
        <v>12268.439583</v>
      </c>
      <c r="E48" s="13">
        <v>4280.229</v>
      </c>
      <c r="F48" s="13">
        <v>1818.12</v>
      </c>
      <c r="G48" s="13">
        <f>SUM(C48:F48)</f>
        <v>61719.788583</v>
      </c>
      <c r="H48" s="9"/>
      <c r="I48" s="9"/>
    </row>
    <row r="49" spans="1:8" ht="15">
      <c r="A49" s="4"/>
      <c r="B49" s="56"/>
      <c r="C49" s="56"/>
      <c r="D49" s="56"/>
      <c r="E49" s="56"/>
      <c r="F49" s="56"/>
      <c r="G49" s="56"/>
      <c r="H49" s="56"/>
    </row>
    <row r="50" spans="2:7" ht="21">
      <c r="B50" s="64" t="s">
        <v>82</v>
      </c>
      <c r="C50" s="65"/>
      <c r="D50" s="65"/>
      <c r="E50" s="65"/>
      <c r="F50" s="65"/>
      <c r="G50" s="66"/>
    </row>
    <row r="51" spans="1:8" ht="15">
      <c r="A51" s="4"/>
      <c r="B51" s="77"/>
      <c r="C51" s="77"/>
      <c r="D51" s="77"/>
      <c r="E51" s="77"/>
      <c r="F51" s="77"/>
      <c r="G51" s="77"/>
      <c r="H51" s="77"/>
    </row>
    <row r="52" spans="2:7" ht="15">
      <c r="B52" s="55" t="s">
        <v>92</v>
      </c>
      <c r="C52" s="55"/>
      <c r="D52" s="55"/>
      <c r="E52" s="55"/>
      <c r="F52" s="55"/>
      <c r="G52" s="55"/>
    </row>
    <row r="53" spans="2:7" ht="15">
      <c r="B53" s="70" t="s">
        <v>24</v>
      </c>
      <c r="C53" s="70"/>
      <c r="D53" s="70"/>
      <c r="E53" s="70"/>
      <c r="F53" s="70"/>
      <c r="G53" s="70"/>
    </row>
    <row r="54" spans="2:7" ht="15">
      <c r="B54" s="39" t="s">
        <v>25</v>
      </c>
      <c r="C54" s="40">
        <v>164160</v>
      </c>
      <c r="D54" s="40">
        <v>7561</v>
      </c>
      <c r="E54" s="40">
        <v>3143</v>
      </c>
      <c r="F54" s="40">
        <v>0</v>
      </c>
      <c r="G54" s="40">
        <f aca="true" t="shared" si="0" ref="G54:G70">SUM(C54:F54)</f>
        <v>174864</v>
      </c>
    </row>
    <row r="55" spans="2:7" ht="15">
      <c r="B55" s="39" t="s">
        <v>26</v>
      </c>
      <c r="C55" s="40">
        <v>69434.1769</v>
      </c>
      <c r="D55" s="40">
        <v>13694.933458000078</v>
      </c>
      <c r="E55" s="40">
        <v>4966.377928</v>
      </c>
      <c r="F55" s="40">
        <v>0</v>
      </c>
      <c r="G55" s="40">
        <f t="shared" si="0"/>
        <v>88095.48828600008</v>
      </c>
    </row>
    <row r="56" spans="2:7" ht="15">
      <c r="B56" s="39" t="s">
        <v>27</v>
      </c>
      <c r="C56" s="40">
        <v>9.43745126705653</v>
      </c>
      <c r="D56" s="40">
        <v>41.300233458237656</v>
      </c>
      <c r="E56" s="40">
        <v>27</v>
      </c>
      <c r="F56" s="40">
        <v>0</v>
      </c>
      <c r="G56" s="40">
        <f>AVERAGE(C56:F56)</f>
        <v>19.434421181323547</v>
      </c>
    </row>
    <row r="57" spans="2:7" ht="15">
      <c r="B57" s="39" t="s">
        <v>28</v>
      </c>
      <c r="C57" s="40">
        <v>757138</v>
      </c>
      <c r="D57" s="40">
        <v>211708</v>
      </c>
      <c r="E57" s="40">
        <v>70679</v>
      </c>
      <c r="F57" s="40">
        <v>22557</v>
      </c>
      <c r="G57" s="40">
        <f t="shared" si="0"/>
        <v>1062082</v>
      </c>
    </row>
    <row r="58" spans="2:7" ht="15">
      <c r="B58" s="39" t="s">
        <v>108</v>
      </c>
      <c r="C58" s="13">
        <v>1252176.36945</v>
      </c>
      <c r="D58" s="13">
        <v>317436.24216100003</v>
      </c>
      <c r="E58" s="40">
        <v>85164.567764</v>
      </c>
      <c r="F58" s="40">
        <v>26408</v>
      </c>
      <c r="G58" s="13">
        <f t="shared" si="0"/>
        <v>1681185.1793750003</v>
      </c>
    </row>
    <row r="59" spans="2:7" ht="15">
      <c r="B59" s="63" t="s">
        <v>29</v>
      </c>
      <c r="C59" s="63"/>
      <c r="D59" s="63"/>
      <c r="E59" s="63"/>
      <c r="F59" s="63"/>
      <c r="G59" s="63"/>
    </row>
    <row r="60" spans="2:7" ht="15">
      <c r="B60" s="39" t="s">
        <v>25</v>
      </c>
      <c r="C60" s="24">
        <v>0</v>
      </c>
      <c r="D60" s="24">
        <v>0</v>
      </c>
      <c r="E60" s="24">
        <v>0</v>
      </c>
      <c r="F60" s="24">
        <v>0</v>
      </c>
      <c r="G60" s="40">
        <f t="shared" si="0"/>
        <v>0</v>
      </c>
    </row>
    <row r="61" spans="2:7" ht="15">
      <c r="B61" s="39" t="s">
        <v>26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2:7" ht="15">
      <c r="B62" s="39" t="s">
        <v>27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2:7" ht="15">
      <c r="B63" s="39" t="s">
        <v>28</v>
      </c>
      <c r="C63" s="24">
        <v>0</v>
      </c>
      <c r="D63" s="24">
        <v>0</v>
      </c>
      <c r="E63" s="24">
        <v>0</v>
      </c>
      <c r="F63" s="24">
        <v>0</v>
      </c>
      <c r="G63" s="40">
        <f t="shared" si="0"/>
        <v>0</v>
      </c>
    </row>
    <row r="64" spans="2:7" ht="15">
      <c r="B64" s="39" t="s">
        <v>108</v>
      </c>
      <c r="C64" s="24">
        <v>0</v>
      </c>
      <c r="D64" s="24">
        <v>0</v>
      </c>
      <c r="E64" s="24">
        <v>0</v>
      </c>
      <c r="F64" s="24">
        <v>0</v>
      </c>
      <c r="G64" s="49">
        <f t="shared" si="0"/>
        <v>0</v>
      </c>
    </row>
    <row r="65" spans="2:7" ht="15">
      <c r="B65" s="70" t="s">
        <v>31</v>
      </c>
      <c r="C65" s="70"/>
      <c r="D65" s="70"/>
      <c r="E65" s="70"/>
      <c r="F65" s="70"/>
      <c r="G65" s="70"/>
    </row>
    <row r="66" spans="2:7" ht="15">
      <c r="B66" s="39" t="s">
        <v>25</v>
      </c>
      <c r="C66" s="37">
        <v>7887</v>
      </c>
      <c r="D66" s="37">
        <v>3819</v>
      </c>
      <c r="E66" s="37">
        <v>2377</v>
      </c>
      <c r="F66" s="37">
        <v>0</v>
      </c>
      <c r="G66" s="37">
        <f t="shared" si="0"/>
        <v>14083</v>
      </c>
    </row>
    <row r="67" spans="2:7" ht="15">
      <c r="B67" s="39" t="s">
        <v>26</v>
      </c>
      <c r="C67" s="37">
        <v>3787.133955</v>
      </c>
      <c r="D67" s="37">
        <v>4207.90473400001</v>
      </c>
      <c r="E67" s="37">
        <v>2373.56954</v>
      </c>
      <c r="F67" s="37">
        <v>0</v>
      </c>
      <c r="G67" s="37">
        <f t="shared" si="0"/>
        <v>10368.60822900001</v>
      </c>
    </row>
    <row r="68" spans="2:7" ht="15">
      <c r="B68" s="39" t="s">
        <v>27</v>
      </c>
      <c r="C68" s="37">
        <v>31.2947888931153</v>
      </c>
      <c r="D68" s="37">
        <v>52.47102122883379</v>
      </c>
      <c r="E68" s="37">
        <v>44</v>
      </c>
      <c r="F68" s="37">
        <v>0</v>
      </c>
      <c r="G68" s="37">
        <f>AVERAGE(C68:F68)</f>
        <v>31.941452530487272</v>
      </c>
    </row>
    <row r="69" spans="2:7" ht="15">
      <c r="B69" s="39" t="s">
        <v>28</v>
      </c>
      <c r="C69" s="37">
        <v>136398</v>
      </c>
      <c r="D69" s="37">
        <v>111662</v>
      </c>
      <c r="E69" s="37">
        <v>53068</v>
      </c>
      <c r="F69" s="37">
        <v>6502</v>
      </c>
      <c r="G69" s="37">
        <f t="shared" si="0"/>
        <v>307630</v>
      </c>
    </row>
    <row r="70" spans="2:7" ht="15">
      <c r="B70" s="39" t="s">
        <v>108</v>
      </c>
      <c r="C70" s="14">
        <v>97525.48491</v>
      </c>
      <c r="D70" s="14">
        <v>80163.538874</v>
      </c>
      <c r="E70" s="14">
        <v>33429.208013</v>
      </c>
      <c r="F70" s="37">
        <v>1286</v>
      </c>
      <c r="G70" s="14">
        <f t="shared" si="0"/>
        <v>212404.23179700001</v>
      </c>
    </row>
    <row r="71" spans="2:7" ht="15">
      <c r="B71" s="74" t="s">
        <v>32</v>
      </c>
      <c r="C71" s="75"/>
      <c r="D71" s="75"/>
      <c r="E71" s="75"/>
      <c r="F71" s="75"/>
      <c r="G71" s="76"/>
    </row>
    <row r="72" spans="2:7" ht="15">
      <c r="B72" s="22" t="s">
        <v>25</v>
      </c>
      <c r="C72" s="23">
        <v>172047</v>
      </c>
      <c r="D72" s="23">
        <v>11380</v>
      </c>
      <c r="E72" s="23">
        <v>5520</v>
      </c>
      <c r="F72" s="23">
        <v>0</v>
      </c>
      <c r="G72" s="23">
        <f>SUM(C72:F72)</f>
        <v>188947</v>
      </c>
    </row>
    <row r="73" spans="2:7" ht="15">
      <c r="B73" s="22" t="s">
        <v>26</v>
      </c>
      <c r="C73" s="23">
        <v>73221.310855</v>
      </c>
      <c r="D73" s="23">
        <v>17902.838192000087</v>
      </c>
      <c r="E73" s="23">
        <v>7339.947468</v>
      </c>
      <c r="F73" s="23">
        <v>0</v>
      </c>
      <c r="G73" s="26">
        <f>SUM(C73:F73)</f>
        <v>98464.09651500008</v>
      </c>
    </row>
    <row r="74" spans="2:7" ht="15">
      <c r="B74" s="22" t="s">
        <v>27</v>
      </c>
      <c r="C74" s="23">
        <v>20.366120080085913</v>
      </c>
      <c r="D74" s="23">
        <v>31.257084895690483</v>
      </c>
      <c r="E74" s="23">
        <v>34</v>
      </c>
      <c r="F74" s="23">
        <v>0</v>
      </c>
      <c r="G74" s="23">
        <f>AVERAGE(C74:F74)</f>
        <v>21.405801243944097</v>
      </c>
    </row>
    <row r="75" spans="2:7" ht="15">
      <c r="B75" s="22" t="s">
        <v>28</v>
      </c>
      <c r="C75" s="23">
        <v>893536</v>
      </c>
      <c r="D75" s="23">
        <v>323370</v>
      </c>
      <c r="E75" s="23">
        <v>123747</v>
      </c>
      <c r="F75" s="23">
        <v>29059</v>
      </c>
      <c r="G75" s="23">
        <f>SUM(C75:F75)</f>
        <v>1369712</v>
      </c>
    </row>
    <row r="76" spans="2:7" ht="15">
      <c r="B76" s="22" t="s">
        <v>108</v>
      </c>
      <c r="C76" s="26">
        <v>1349701.8543600002</v>
      </c>
      <c r="D76" s="26">
        <v>397599.78103500005</v>
      </c>
      <c r="E76" s="26">
        <v>118593.775777</v>
      </c>
      <c r="F76" s="23">
        <v>27694</v>
      </c>
      <c r="G76" s="26">
        <f>SUM(C76:F76)</f>
        <v>1893589.4111720002</v>
      </c>
    </row>
    <row r="77" spans="1:8" ht="15">
      <c r="A77" s="4"/>
      <c r="B77" s="56"/>
      <c r="C77" s="56"/>
      <c r="D77" s="56"/>
      <c r="E77" s="56"/>
      <c r="F77" s="56"/>
      <c r="G77" s="56"/>
      <c r="H77" s="56"/>
    </row>
    <row r="78" spans="2:7" ht="15">
      <c r="B78" s="60" t="s">
        <v>30</v>
      </c>
      <c r="C78" s="61"/>
      <c r="D78" s="61"/>
      <c r="E78" s="61"/>
      <c r="F78" s="61"/>
      <c r="G78" s="62"/>
    </row>
    <row r="79" spans="2:7" ht="15">
      <c r="B79" s="71" t="s">
        <v>24</v>
      </c>
      <c r="C79" s="72"/>
      <c r="D79" s="72"/>
      <c r="E79" s="72"/>
      <c r="F79" s="72"/>
      <c r="G79" s="73"/>
    </row>
    <row r="80" spans="2:7" ht="15">
      <c r="B80" s="39" t="s">
        <v>25</v>
      </c>
      <c r="C80" s="24">
        <v>4</v>
      </c>
      <c r="D80" s="24">
        <v>0</v>
      </c>
      <c r="E80" s="24">
        <v>0</v>
      </c>
      <c r="F80" s="24" t="s">
        <v>110</v>
      </c>
      <c r="G80" s="24">
        <f>SUM(C80:F80)</f>
        <v>4</v>
      </c>
    </row>
    <row r="81" spans="2:7" ht="15">
      <c r="B81" s="39" t="s">
        <v>26</v>
      </c>
      <c r="C81" s="30">
        <v>77.408677</v>
      </c>
      <c r="D81" s="30">
        <v>0</v>
      </c>
      <c r="E81" s="24">
        <v>0</v>
      </c>
      <c r="F81" s="30" t="s">
        <v>110</v>
      </c>
      <c r="G81" s="30">
        <f>SUM(C81:F81)</f>
        <v>77.408677</v>
      </c>
    </row>
    <row r="82" spans="2:7" ht="15">
      <c r="B82" s="39" t="s">
        <v>27</v>
      </c>
      <c r="C82" s="30">
        <v>240</v>
      </c>
      <c r="D82" s="30">
        <v>0</v>
      </c>
      <c r="E82" s="24">
        <v>0</v>
      </c>
      <c r="F82" s="30" t="s">
        <v>110</v>
      </c>
      <c r="G82" s="30">
        <f>AVERAGE(C82:F82)</f>
        <v>80</v>
      </c>
    </row>
    <row r="83" spans="2:7" ht="15">
      <c r="B83" s="39" t="s">
        <v>28</v>
      </c>
      <c r="C83" s="30">
        <v>1141</v>
      </c>
      <c r="D83" s="30">
        <v>145</v>
      </c>
      <c r="E83" s="30">
        <v>7</v>
      </c>
      <c r="F83" s="30">
        <v>1</v>
      </c>
      <c r="G83" s="30">
        <f>SUM(C83:F83)</f>
        <v>1294</v>
      </c>
    </row>
    <row r="84" spans="2:7" ht="15">
      <c r="B84" s="39" t="s">
        <v>108</v>
      </c>
      <c r="C84" s="13">
        <v>22648.116732</v>
      </c>
      <c r="D84" s="30">
        <v>1721</v>
      </c>
      <c r="E84" s="30">
        <v>89</v>
      </c>
      <c r="F84" s="13">
        <v>14.94176979803055</v>
      </c>
      <c r="G84" s="13">
        <f>SUM(C84:F84)</f>
        <v>24473.05850179803</v>
      </c>
    </row>
    <row r="85" spans="2:7" ht="15">
      <c r="B85" s="71" t="s">
        <v>29</v>
      </c>
      <c r="C85" s="72"/>
      <c r="D85" s="72"/>
      <c r="E85" s="72"/>
      <c r="F85" s="72"/>
      <c r="G85" s="73"/>
    </row>
    <row r="86" spans="2:7" ht="15">
      <c r="B86" s="39" t="s">
        <v>25</v>
      </c>
      <c r="C86" s="24">
        <v>0</v>
      </c>
      <c r="D86" s="24">
        <v>0</v>
      </c>
      <c r="E86" s="24">
        <v>0</v>
      </c>
      <c r="F86" s="24" t="s">
        <v>110</v>
      </c>
      <c r="G86" s="37">
        <f>SUM(C86:F86)</f>
        <v>0</v>
      </c>
    </row>
    <row r="87" spans="2:7" ht="15">
      <c r="B87" s="39" t="s">
        <v>26</v>
      </c>
      <c r="C87" s="24">
        <v>0</v>
      </c>
      <c r="D87" s="24">
        <v>0</v>
      </c>
      <c r="E87" s="24">
        <v>0</v>
      </c>
      <c r="F87" s="24" t="s">
        <v>110</v>
      </c>
      <c r="G87" s="37">
        <f>SUM(C87:F87)</f>
        <v>0</v>
      </c>
    </row>
    <row r="88" spans="2:7" ht="15">
      <c r="B88" s="39" t="s">
        <v>27</v>
      </c>
      <c r="C88" s="24">
        <v>0</v>
      </c>
      <c r="D88" s="24">
        <v>0</v>
      </c>
      <c r="E88" s="24">
        <v>0</v>
      </c>
      <c r="F88" s="24" t="s">
        <v>110</v>
      </c>
      <c r="G88" s="37">
        <f>AVERAGE(C88:F88)</f>
        <v>0</v>
      </c>
    </row>
    <row r="89" spans="2:7" ht="15">
      <c r="B89" s="39" t="s">
        <v>28</v>
      </c>
      <c r="C89" s="24">
        <v>0</v>
      </c>
      <c r="D89" s="24">
        <v>0</v>
      </c>
      <c r="E89" s="24">
        <v>0</v>
      </c>
      <c r="F89" s="24" t="s">
        <v>110</v>
      </c>
      <c r="G89" s="37">
        <f>SUM(C89:F89)</f>
        <v>0</v>
      </c>
    </row>
    <row r="90" spans="2:7" ht="15">
      <c r="B90" s="39" t="s">
        <v>108</v>
      </c>
      <c r="C90" s="24">
        <v>0</v>
      </c>
      <c r="D90" s="24">
        <v>0</v>
      </c>
      <c r="E90" s="24">
        <v>0</v>
      </c>
      <c r="F90" s="24" t="s">
        <v>110</v>
      </c>
      <c r="G90" s="37">
        <f>SUM(C90:F90)</f>
        <v>0</v>
      </c>
    </row>
    <row r="91" spans="2:7" ht="15">
      <c r="B91" s="71" t="s">
        <v>31</v>
      </c>
      <c r="C91" s="72"/>
      <c r="D91" s="72"/>
      <c r="E91" s="72"/>
      <c r="F91" s="72"/>
      <c r="G91" s="73"/>
    </row>
    <row r="92" spans="2:7" ht="15">
      <c r="B92" s="39" t="s">
        <v>25</v>
      </c>
      <c r="C92" s="39">
        <v>0</v>
      </c>
      <c r="D92" s="24">
        <v>0</v>
      </c>
      <c r="E92" s="24">
        <v>0</v>
      </c>
      <c r="F92" s="24" t="s">
        <v>110</v>
      </c>
      <c r="G92" s="37">
        <f>SUM(C92:F92)</f>
        <v>0</v>
      </c>
    </row>
    <row r="93" spans="2:7" ht="15">
      <c r="B93" s="39" t="s">
        <v>26</v>
      </c>
      <c r="C93" s="36">
        <v>0</v>
      </c>
      <c r="D93" s="24">
        <v>0</v>
      </c>
      <c r="E93" s="24">
        <v>0</v>
      </c>
      <c r="F93" s="24" t="s">
        <v>110</v>
      </c>
      <c r="G93" s="37">
        <f>SUM(C93:F93)</f>
        <v>0</v>
      </c>
    </row>
    <row r="94" spans="2:7" ht="15">
      <c r="B94" s="39" t="s">
        <v>27</v>
      </c>
      <c r="C94" s="42">
        <v>0</v>
      </c>
      <c r="D94" s="24">
        <v>0</v>
      </c>
      <c r="E94" s="24">
        <v>0</v>
      </c>
      <c r="F94" s="24" t="s">
        <v>110</v>
      </c>
      <c r="G94" s="37">
        <f>AVERAGE(C94:F94)</f>
        <v>0</v>
      </c>
    </row>
    <row r="95" spans="2:7" ht="15">
      <c r="B95" s="39" t="s">
        <v>28</v>
      </c>
      <c r="C95" s="42">
        <v>14</v>
      </c>
      <c r="D95" s="24">
        <v>0</v>
      </c>
      <c r="E95" s="24">
        <v>0</v>
      </c>
      <c r="F95" s="24" t="s">
        <v>110</v>
      </c>
      <c r="G95" s="37">
        <f>SUM(C95:F95)</f>
        <v>14</v>
      </c>
    </row>
    <row r="96" spans="2:7" ht="15">
      <c r="B96" s="39" t="s">
        <v>108</v>
      </c>
      <c r="C96" s="13">
        <v>209.381014</v>
      </c>
      <c r="D96" s="24">
        <v>0</v>
      </c>
      <c r="E96" s="24">
        <v>0</v>
      </c>
      <c r="F96" s="24" t="s">
        <v>110</v>
      </c>
      <c r="G96" s="13">
        <f>SUM(C96:F96)</f>
        <v>209.381014</v>
      </c>
    </row>
    <row r="97" spans="2:7" ht="15">
      <c r="B97" s="74" t="s">
        <v>91</v>
      </c>
      <c r="C97" s="75"/>
      <c r="D97" s="75"/>
      <c r="E97" s="75"/>
      <c r="F97" s="75"/>
      <c r="G97" s="76"/>
    </row>
    <row r="98" spans="2:7" ht="15">
      <c r="B98" s="22" t="s">
        <v>25</v>
      </c>
      <c r="C98" s="23">
        <v>4</v>
      </c>
      <c r="D98" s="22">
        <v>0</v>
      </c>
      <c r="E98" s="23">
        <v>0</v>
      </c>
      <c r="F98" s="25" t="s">
        <v>110</v>
      </c>
      <c r="G98" s="23">
        <f>SUM(C98:F98)</f>
        <v>4</v>
      </c>
    </row>
    <row r="99" spans="2:7" ht="15">
      <c r="B99" s="22" t="s">
        <v>26</v>
      </c>
      <c r="C99" s="23">
        <v>77.408677</v>
      </c>
      <c r="D99" s="22">
        <v>0</v>
      </c>
      <c r="E99" s="23">
        <v>0</v>
      </c>
      <c r="F99" s="25" t="s">
        <v>110</v>
      </c>
      <c r="G99" s="26">
        <f>SUM(C99:F99)</f>
        <v>77.408677</v>
      </c>
    </row>
    <row r="100" spans="2:7" ht="15">
      <c r="B100" s="22" t="s">
        <v>27</v>
      </c>
      <c r="C100" s="23">
        <v>240</v>
      </c>
      <c r="D100" s="22">
        <v>0</v>
      </c>
      <c r="E100" s="23">
        <v>0</v>
      </c>
      <c r="F100" s="25" t="s">
        <v>110</v>
      </c>
      <c r="G100" s="23">
        <f>AVERAGE(C100:F100)</f>
        <v>80</v>
      </c>
    </row>
    <row r="101" spans="2:7" ht="15">
      <c r="B101" s="22" t="s">
        <v>28</v>
      </c>
      <c r="C101" s="23">
        <v>1155</v>
      </c>
      <c r="D101" s="22">
        <v>145</v>
      </c>
      <c r="E101" s="22">
        <v>7</v>
      </c>
      <c r="F101" s="33">
        <v>1</v>
      </c>
      <c r="G101" s="23">
        <f>SUM(C101:F101)</f>
        <v>1308</v>
      </c>
    </row>
    <row r="102" spans="2:7" ht="15">
      <c r="B102" s="22" t="s">
        <v>108</v>
      </c>
      <c r="C102" s="26">
        <v>22857.497745999997</v>
      </c>
      <c r="D102" s="22">
        <v>1721</v>
      </c>
      <c r="E102" s="22">
        <v>89</v>
      </c>
      <c r="F102" s="26">
        <v>14.94176979803055</v>
      </c>
      <c r="G102" s="26">
        <f>SUM(C102:F102)</f>
        <v>24682.43951579803</v>
      </c>
    </row>
    <row r="103" spans="1:8" ht="15">
      <c r="A103" s="4"/>
      <c r="B103" s="56"/>
      <c r="C103" s="56"/>
      <c r="D103" s="56"/>
      <c r="E103" s="56"/>
      <c r="F103" s="56"/>
      <c r="G103" s="56"/>
      <c r="H103" s="56"/>
    </row>
    <row r="104" spans="2:7" ht="15">
      <c r="B104" s="55" t="s">
        <v>41</v>
      </c>
      <c r="C104" s="55"/>
      <c r="D104" s="55"/>
      <c r="E104" s="55"/>
      <c r="F104" s="55"/>
      <c r="G104" s="55"/>
    </row>
    <row r="105" spans="2:7" ht="15">
      <c r="B105" s="70" t="s">
        <v>40</v>
      </c>
      <c r="C105" s="70"/>
      <c r="D105" s="70"/>
      <c r="E105" s="70"/>
      <c r="F105" s="70"/>
      <c r="G105" s="70"/>
    </row>
    <row r="106" spans="2:7" ht="15">
      <c r="B106" s="39" t="s">
        <v>37</v>
      </c>
      <c r="C106" s="14">
        <v>2.1</v>
      </c>
      <c r="D106" s="17">
        <v>2.697686703096574</v>
      </c>
      <c r="E106" s="17">
        <v>2.65</v>
      </c>
      <c r="F106" s="17">
        <v>2.34</v>
      </c>
      <c r="G106" s="17">
        <f>AVERAGE(C106:F106)</f>
        <v>2.4469216757741434</v>
      </c>
    </row>
    <row r="107" spans="2:7" ht="15">
      <c r="B107" s="39" t="s">
        <v>38</v>
      </c>
      <c r="C107" s="14">
        <v>2.1</v>
      </c>
      <c r="D107" s="17">
        <v>2.5572354623451066</v>
      </c>
      <c r="E107" s="48">
        <v>2.57</v>
      </c>
      <c r="F107" s="17">
        <v>2.34</v>
      </c>
      <c r="G107" s="17">
        <f>AVERAGE(C107:F107)</f>
        <v>2.3918088655862766</v>
      </c>
    </row>
    <row r="108" spans="2:7" ht="15">
      <c r="B108" s="39" t="s">
        <v>39</v>
      </c>
      <c r="C108" s="14">
        <v>2.1</v>
      </c>
      <c r="D108" s="17">
        <v>2.4319413919413604</v>
      </c>
      <c r="E108" s="17">
        <v>2.39</v>
      </c>
      <c r="F108" s="17">
        <v>2.34</v>
      </c>
      <c r="G108" s="17">
        <f>AVERAGE(C108:F108)</f>
        <v>2.3154853479853403</v>
      </c>
    </row>
    <row r="109" spans="2:7" ht="15">
      <c r="B109" s="70" t="s">
        <v>85</v>
      </c>
      <c r="C109" s="70"/>
      <c r="D109" s="70"/>
      <c r="E109" s="70"/>
      <c r="F109" s="70"/>
      <c r="G109" s="70"/>
    </row>
    <row r="110" spans="2:7" ht="15">
      <c r="B110" s="39" t="s">
        <v>37</v>
      </c>
      <c r="C110" s="14">
        <v>0.99</v>
      </c>
      <c r="D110" s="17">
        <v>1.77875</v>
      </c>
      <c r="E110" s="39">
        <v>1.76</v>
      </c>
      <c r="F110" s="17">
        <v>1.76</v>
      </c>
      <c r="G110" s="17">
        <f>AVERAGE(C110:F110)</f>
        <v>1.5721874999999998</v>
      </c>
    </row>
    <row r="111" spans="2:7" ht="15">
      <c r="B111" s="39" t="s">
        <v>38</v>
      </c>
      <c r="C111" s="14">
        <v>1.76</v>
      </c>
      <c r="D111" s="17">
        <v>1.779545454545457</v>
      </c>
      <c r="E111" s="39">
        <v>1.76</v>
      </c>
      <c r="F111" s="17">
        <v>1.76</v>
      </c>
      <c r="G111" s="17">
        <f>AVERAGE(C111:F111)</f>
        <v>1.764886363636364</v>
      </c>
    </row>
    <row r="112" spans="2:7" ht="15">
      <c r="B112" s="39" t="s">
        <v>39</v>
      </c>
      <c r="C112" s="14">
        <v>1.76</v>
      </c>
      <c r="D112" s="17">
        <v>1.7787375415282418</v>
      </c>
      <c r="E112" s="17">
        <v>1.76</v>
      </c>
      <c r="F112" s="17">
        <v>1.76</v>
      </c>
      <c r="G112" s="17">
        <f>AVERAGE(C112:F112)</f>
        <v>1.7646843853820604</v>
      </c>
    </row>
    <row r="113" spans="1:9" ht="15">
      <c r="A113" s="4"/>
      <c r="B113" s="56"/>
      <c r="C113" s="56"/>
      <c r="D113" s="56"/>
      <c r="E113" s="56"/>
      <c r="F113" s="56"/>
      <c r="G113" s="56"/>
      <c r="H113" s="56"/>
      <c r="I113" s="56"/>
    </row>
    <row r="114" spans="2:7" ht="15">
      <c r="B114" s="70" t="s">
        <v>42</v>
      </c>
      <c r="C114" s="70"/>
      <c r="D114" s="70"/>
      <c r="E114" s="70"/>
      <c r="F114" s="70"/>
      <c r="G114" s="70"/>
    </row>
    <row r="115" spans="2:7" ht="15">
      <c r="B115" s="39" t="s">
        <v>37</v>
      </c>
      <c r="C115" s="14">
        <v>1.72</v>
      </c>
      <c r="D115" s="17">
        <v>1.7622123893805288</v>
      </c>
      <c r="E115" s="17">
        <v>1.74</v>
      </c>
      <c r="F115" s="17">
        <v>1.75</v>
      </c>
      <c r="G115" s="17">
        <f>AVERAGE(C115:F115)</f>
        <v>1.7430530973451321</v>
      </c>
    </row>
    <row r="116" spans="2:7" ht="15">
      <c r="B116" s="39" t="s">
        <v>38</v>
      </c>
      <c r="C116" s="14">
        <v>1.72</v>
      </c>
      <c r="D116" s="17">
        <v>1.7611111111111077</v>
      </c>
      <c r="E116" s="39">
        <v>1.75</v>
      </c>
      <c r="F116" s="17">
        <v>1.75</v>
      </c>
      <c r="G116" s="17">
        <f>AVERAGE(C116:F116)</f>
        <v>1.745277777777777</v>
      </c>
    </row>
    <row r="117" spans="2:7" ht="15">
      <c r="B117" s="39" t="s">
        <v>39</v>
      </c>
      <c r="C117" s="14">
        <v>1.72</v>
      </c>
      <c r="D117" s="17">
        <v>1.7614298520842575</v>
      </c>
      <c r="E117" s="39">
        <v>1.75</v>
      </c>
      <c r="F117" s="17">
        <v>1.75</v>
      </c>
      <c r="G117" s="17">
        <f>AVERAGE(C117:F117)</f>
        <v>1.7453574630210644</v>
      </c>
    </row>
    <row r="118" spans="2:7" ht="15">
      <c r="B118" s="71" t="s">
        <v>86</v>
      </c>
      <c r="C118" s="72"/>
      <c r="D118" s="72"/>
      <c r="E118" s="72"/>
      <c r="F118" s="72"/>
      <c r="G118" s="73"/>
    </row>
    <row r="119" spans="2:7" ht="15">
      <c r="B119" s="39" t="s">
        <v>37</v>
      </c>
      <c r="C119" s="14">
        <v>0.98</v>
      </c>
      <c r="D119" s="17">
        <v>1.7627272727272731</v>
      </c>
      <c r="E119" s="39">
        <v>0</v>
      </c>
      <c r="F119" s="17">
        <v>1.75</v>
      </c>
      <c r="G119" s="17">
        <f>AVERAGE(C119:F119)</f>
        <v>1.1231818181818183</v>
      </c>
    </row>
    <row r="120" spans="2:7" ht="15">
      <c r="B120" s="39" t="s">
        <v>38</v>
      </c>
      <c r="C120" s="14">
        <v>0.99</v>
      </c>
      <c r="D120" s="17">
        <v>1.7627272727272731</v>
      </c>
      <c r="E120" s="39">
        <v>0</v>
      </c>
      <c r="F120" s="17">
        <v>1.75</v>
      </c>
      <c r="G120" s="17">
        <f>AVERAGE(C120:F120)</f>
        <v>1.1256818181818182</v>
      </c>
    </row>
    <row r="121" spans="2:7" ht="15">
      <c r="B121" s="39" t="s">
        <v>39</v>
      </c>
      <c r="C121" s="14">
        <v>0.99</v>
      </c>
      <c r="D121" s="17">
        <v>1.7627272727272731</v>
      </c>
      <c r="E121" s="17">
        <v>0.99</v>
      </c>
      <c r="F121" s="17">
        <v>1.75</v>
      </c>
      <c r="G121" s="17">
        <f>AVERAGE(C121:F121)</f>
        <v>1.3731818181818183</v>
      </c>
    </row>
    <row r="122" spans="1:8" ht="15">
      <c r="A122" s="4"/>
      <c r="B122" s="56"/>
      <c r="C122" s="56"/>
      <c r="D122" s="56"/>
      <c r="E122" s="56"/>
      <c r="F122" s="56"/>
      <c r="G122" s="56"/>
      <c r="H122" s="56"/>
    </row>
    <row r="123" spans="2:7" ht="15">
      <c r="B123" s="60" t="s">
        <v>43</v>
      </c>
      <c r="C123" s="61"/>
      <c r="D123" s="61"/>
      <c r="E123" s="61"/>
      <c r="F123" s="61"/>
      <c r="G123" s="62"/>
    </row>
    <row r="124" spans="2:8" ht="15">
      <c r="B124" s="2" t="s">
        <v>105</v>
      </c>
      <c r="C124" s="14">
        <v>5.64955322455392</v>
      </c>
      <c r="D124" s="32">
        <v>0</v>
      </c>
      <c r="E124" s="24">
        <v>0</v>
      </c>
      <c r="F124" s="24" t="s">
        <v>110</v>
      </c>
      <c r="G124" s="14">
        <f>AVERAGE(C124:F124)</f>
        <v>1.88318440818464</v>
      </c>
      <c r="H124" s="3"/>
    </row>
    <row r="125" spans="2:7" ht="15">
      <c r="B125" s="60" t="s">
        <v>111</v>
      </c>
      <c r="C125" s="61"/>
      <c r="D125" s="61"/>
      <c r="E125" s="61"/>
      <c r="F125" s="61"/>
      <c r="G125" s="62"/>
    </row>
    <row r="126" spans="2:7" ht="15">
      <c r="B126" s="5" t="s">
        <v>106</v>
      </c>
      <c r="C126" s="14">
        <v>1.91715851310716</v>
      </c>
      <c r="D126" s="14">
        <v>2.14</v>
      </c>
      <c r="E126" s="14">
        <v>2.246938</v>
      </c>
      <c r="F126" s="15">
        <v>2.37</v>
      </c>
      <c r="G126" s="14">
        <f>AVERAGE(C126:F126)</f>
        <v>2.1685241282767898</v>
      </c>
    </row>
    <row r="127" spans="1:8" ht="15">
      <c r="A127" s="4"/>
      <c r="B127" s="69"/>
      <c r="C127" s="69"/>
      <c r="D127" s="69"/>
      <c r="E127" s="69"/>
      <c r="F127" s="69"/>
      <c r="G127" s="69"/>
      <c r="H127" s="69"/>
    </row>
    <row r="128" spans="2:7" ht="15">
      <c r="B128" s="55" t="s">
        <v>44</v>
      </c>
      <c r="C128" s="55"/>
      <c r="D128" s="55"/>
      <c r="E128" s="55"/>
      <c r="F128" s="55"/>
      <c r="G128" s="55"/>
    </row>
    <row r="129" spans="2:7" ht="15">
      <c r="B129" s="39" t="s">
        <v>45</v>
      </c>
      <c r="C129" s="37">
        <v>366020</v>
      </c>
      <c r="D129" s="40">
        <v>38333</v>
      </c>
      <c r="E129" s="37">
        <v>8590</v>
      </c>
      <c r="F129" s="39">
        <v>341</v>
      </c>
      <c r="G129" s="37">
        <f>SUM(C129:F129)</f>
        <v>413284</v>
      </c>
    </row>
    <row r="130" spans="2:7" ht="15">
      <c r="B130" s="39" t="s">
        <v>46</v>
      </c>
      <c r="C130" s="13">
        <v>184989.43085</v>
      </c>
      <c r="D130" s="13">
        <v>4584.222445</v>
      </c>
      <c r="E130" s="37">
        <v>1149</v>
      </c>
      <c r="F130" s="37">
        <v>50</v>
      </c>
      <c r="G130" s="13">
        <f>SUM(C130:F130)</f>
        <v>190772.653295</v>
      </c>
    </row>
    <row r="131" spans="1:8" ht="15">
      <c r="A131" s="4"/>
      <c r="B131" s="56"/>
      <c r="C131" s="56"/>
      <c r="D131" s="56"/>
      <c r="E131" s="56"/>
      <c r="F131" s="56"/>
      <c r="G131" s="56"/>
      <c r="H131" s="56"/>
    </row>
    <row r="132" spans="2:7" ht="15">
      <c r="B132" s="55" t="s">
        <v>47</v>
      </c>
      <c r="C132" s="55"/>
      <c r="D132" s="55"/>
      <c r="E132" s="55"/>
      <c r="F132" s="55"/>
      <c r="G132" s="55"/>
    </row>
    <row r="133" spans="2:7" ht="15">
      <c r="B133" s="39" t="s">
        <v>48</v>
      </c>
      <c r="C133" s="41">
        <v>614566</v>
      </c>
      <c r="D133" s="40">
        <v>293948</v>
      </c>
      <c r="E133" s="40">
        <v>141452</v>
      </c>
      <c r="F133" s="37">
        <v>399906.84554</v>
      </c>
      <c r="G133" s="37">
        <f>SUM(C133:F133)</f>
        <v>1449872.8455400001</v>
      </c>
    </row>
    <row r="134" spans="1:8" ht="15">
      <c r="A134" s="4"/>
      <c r="B134" s="56"/>
      <c r="C134" s="56"/>
      <c r="D134" s="56"/>
      <c r="E134" s="56"/>
      <c r="F134" s="56"/>
      <c r="G134" s="56"/>
      <c r="H134" s="56"/>
    </row>
    <row r="135" spans="2:7" ht="21">
      <c r="B135" s="68" t="s">
        <v>88</v>
      </c>
      <c r="C135" s="68"/>
      <c r="D135" s="68"/>
      <c r="E135" s="68"/>
      <c r="F135" s="68"/>
      <c r="G135" s="68"/>
    </row>
    <row r="136" spans="2:7" ht="15">
      <c r="B136" s="55" t="s">
        <v>49</v>
      </c>
      <c r="C136" s="55"/>
      <c r="D136" s="55"/>
      <c r="E136" s="55"/>
      <c r="F136" s="55"/>
      <c r="G136" s="55"/>
    </row>
    <row r="137" spans="2:9" ht="15">
      <c r="B137" s="39" t="s">
        <v>50</v>
      </c>
      <c r="C137" s="37">
        <v>45041</v>
      </c>
      <c r="D137" s="37">
        <v>7653</v>
      </c>
      <c r="E137" s="37">
        <v>0</v>
      </c>
      <c r="F137" s="37">
        <v>10297</v>
      </c>
      <c r="G137" s="40">
        <f>SUM(C137:F137)</f>
        <v>62991</v>
      </c>
      <c r="H137" s="9"/>
      <c r="I137" s="9"/>
    </row>
    <row r="138" spans="2:9" ht="15">
      <c r="B138" s="39" t="s">
        <v>51</v>
      </c>
      <c r="C138" s="37">
        <v>2309</v>
      </c>
      <c r="D138" s="37">
        <v>2219</v>
      </c>
      <c r="E138" s="37">
        <v>10</v>
      </c>
      <c r="F138" s="37">
        <v>638</v>
      </c>
      <c r="G138" s="40">
        <f>SUM(C138:F138)</f>
        <v>5176</v>
      </c>
      <c r="H138" s="9"/>
      <c r="I138" s="9"/>
    </row>
    <row r="139" spans="1:9" ht="15">
      <c r="A139" s="4"/>
      <c r="B139" s="56"/>
      <c r="C139" s="56"/>
      <c r="D139" s="56"/>
      <c r="E139" s="56"/>
      <c r="F139" s="56"/>
      <c r="G139" s="56"/>
      <c r="H139" s="56"/>
      <c r="I139" s="9"/>
    </row>
    <row r="140" spans="2:9" ht="15">
      <c r="B140" s="60" t="s">
        <v>52</v>
      </c>
      <c r="C140" s="61"/>
      <c r="D140" s="61"/>
      <c r="E140" s="61"/>
      <c r="F140" s="61"/>
      <c r="G140" s="62"/>
      <c r="I140" s="9"/>
    </row>
    <row r="141" spans="2:9" ht="15">
      <c r="B141" s="39" t="s">
        <v>53</v>
      </c>
      <c r="C141" s="37">
        <v>0</v>
      </c>
      <c r="D141" s="40">
        <v>0</v>
      </c>
      <c r="E141" s="37">
        <v>0</v>
      </c>
      <c r="F141" s="24" t="s">
        <v>110</v>
      </c>
      <c r="G141" s="40">
        <f>SUM(C141:F141)</f>
        <v>0</v>
      </c>
      <c r="H141" s="9"/>
      <c r="I141" s="9"/>
    </row>
    <row r="142" spans="1:8" ht="15">
      <c r="A142" s="4"/>
      <c r="B142" s="56"/>
      <c r="C142" s="56"/>
      <c r="D142" s="56"/>
      <c r="E142" s="56"/>
      <c r="F142" s="56"/>
      <c r="G142" s="56"/>
      <c r="H142" s="56"/>
    </row>
    <row r="143" spans="2:7" ht="21">
      <c r="B143" s="64" t="s">
        <v>89</v>
      </c>
      <c r="C143" s="65"/>
      <c r="D143" s="65"/>
      <c r="E143" s="65"/>
      <c r="F143" s="65"/>
      <c r="G143" s="66"/>
    </row>
    <row r="144" spans="2:7" ht="15">
      <c r="B144" s="60" t="s">
        <v>83</v>
      </c>
      <c r="C144" s="61"/>
      <c r="D144" s="61"/>
      <c r="E144" s="61"/>
      <c r="F144" s="61"/>
      <c r="G144" s="62"/>
    </row>
    <row r="145" spans="1:8" ht="15">
      <c r="A145" s="4"/>
      <c r="B145" s="67"/>
      <c r="C145" s="67"/>
      <c r="D145" s="67"/>
      <c r="E145" s="67"/>
      <c r="F145" s="67"/>
      <c r="G145" s="67"/>
      <c r="H145" s="67"/>
    </row>
    <row r="146" spans="2:7" ht="15">
      <c r="B146" s="63" t="s">
        <v>54</v>
      </c>
      <c r="C146" s="63"/>
      <c r="D146" s="63"/>
      <c r="E146" s="63"/>
      <c r="F146" s="63"/>
      <c r="G146" s="63"/>
    </row>
    <row r="147" spans="2:7" ht="15">
      <c r="B147" s="39" t="s">
        <v>55</v>
      </c>
      <c r="C147" s="37">
        <v>87</v>
      </c>
      <c r="D147" s="40">
        <v>503.1227272727273</v>
      </c>
      <c r="E147" s="37">
        <v>4</v>
      </c>
      <c r="F147" s="37">
        <v>0</v>
      </c>
      <c r="G147" s="37">
        <f>SUM(C147:F147)</f>
        <v>594.1227272727273</v>
      </c>
    </row>
    <row r="148" spans="2:7" ht="15">
      <c r="B148" s="39" t="s">
        <v>56</v>
      </c>
      <c r="C148" s="13">
        <v>1.796</v>
      </c>
      <c r="D148" s="13">
        <v>10.0535</v>
      </c>
      <c r="E148" s="13">
        <v>0.065</v>
      </c>
      <c r="F148" s="47">
        <v>0</v>
      </c>
      <c r="G148" s="13">
        <f>SUM(C148:F148)</f>
        <v>11.914499999999999</v>
      </c>
    </row>
    <row r="149" spans="1:8" ht="15">
      <c r="A149" s="4"/>
      <c r="B149" s="56"/>
      <c r="C149" s="56"/>
      <c r="D149" s="56"/>
      <c r="E149" s="56"/>
      <c r="F149" s="56"/>
      <c r="G149" s="56"/>
      <c r="H149" s="56"/>
    </row>
    <row r="150" spans="2:7" ht="15">
      <c r="B150" s="63" t="s">
        <v>57</v>
      </c>
      <c r="C150" s="63"/>
      <c r="D150" s="63"/>
      <c r="E150" s="63"/>
      <c r="F150" s="63"/>
      <c r="G150" s="63"/>
    </row>
    <row r="151" spans="2:8" ht="15">
      <c r="B151" s="39" t="s">
        <v>58</v>
      </c>
      <c r="C151" s="39">
        <v>0</v>
      </c>
      <c r="D151" s="39">
        <v>4086</v>
      </c>
      <c r="E151" s="39">
        <v>3023</v>
      </c>
      <c r="F151" s="34">
        <v>0</v>
      </c>
      <c r="G151" s="37">
        <f>SUM(C151:F151)</f>
        <v>7109</v>
      </c>
      <c r="H151" s="27"/>
    </row>
    <row r="152" spans="2:8" ht="15">
      <c r="B152" s="39" t="s">
        <v>59</v>
      </c>
      <c r="C152" s="39">
        <v>0</v>
      </c>
      <c r="D152" s="39">
        <v>239.885</v>
      </c>
      <c r="E152" s="49">
        <v>77</v>
      </c>
      <c r="F152" s="49">
        <v>0</v>
      </c>
      <c r="G152" s="13">
        <f>SUM(C152:F152)</f>
        <v>316.885</v>
      </c>
      <c r="H152" s="27"/>
    </row>
    <row r="153" spans="1:8" ht="15">
      <c r="A153" s="4"/>
      <c r="B153" s="56"/>
      <c r="C153" s="56"/>
      <c r="D153" s="56"/>
      <c r="E153" s="56"/>
      <c r="F153" s="56"/>
      <c r="G153" s="56"/>
      <c r="H153" s="56"/>
    </row>
    <row r="154" spans="2:7" ht="15">
      <c r="B154" s="63" t="s">
        <v>62</v>
      </c>
      <c r="C154" s="63"/>
      <c r="D154" s="63"/>
      <c r="E154" s="63"/>
      <c r="F154" s="63"/>
      <c r="G154" s="63"/>
    </row>
    <row r="155" spans="2:8" ht="15">
      <c r="B155" s="39" t="s">
        <v>60</v>
      </c>
      <c r="C155" s="39">
        <v>0</v>
      </c>
      <c r="D155" s="40">
        <v>141</v>
      </c>
      <c r="E155" s="39">
        <v>0</v>
      </c>
      <c r="F155" s="34">
        <v>0</v>
      </c>
      <c r="G155" s="37">
        <f>SUM(C155:F155)</f>
        <v>141</v>
      </c>
      <c r="H155" s="27"/>
    </row>
    <row r="156" spans="2:8" ht="15">
      <c r="B156" s="39" t="s">
        <v>61</v>
      </c>
      <c r="C156" s="39">
        <v>0</v>
      </c>
      <c r="D156" s="13">
        <v>1.68</v>
      </c>
      <c r="E156" s="39">
        <v>0</v>
      </c>
      <c r="F156" s="34">
        <v>0</v>
      </c>
      <c r="G156" s="13">
        <f>SUM(C156:F156)</f>
        <v>1.68</v>
      </c>
      <c r="H156" s="27"/>
    </row>
    <row r="157" spans="1:8" ht="15">
      <c r="A157" s="4"/>
      <c r="B157" s="56"/>
      <c r="C157" s="56"/>
      <c r="D157" s="56"/>
      <c r="E157" s="56"/>
      <c r="F157" s="56"/>
      <c r="G157" s="56"/>
      <c r="H157" s="56"/>
    </row>
    <row r="158" spans="2:7" ht="15">
      <c r="B158" s="63" t="s">
        <v>74</v>
      </c>
      <c r="C158" s="63"/>
      <c r="D158" s="63"/>
      <c r="E158" s="63"/>
      <c r="F158" s="63"/>
      <c r="G158" s="63"/>
    </row>
    <row r="159" spans="2:7" ht="15">
      <c r="B159" s="22" t="s">
        <v>75</v>
      </c>
      <c r="C159" s="23">
        <v>87</v>
      </c>
      <c r="D159" s="23">
        <v>4730.122727272727</v>
      </c>
      <c r="E159" s="23">
        <v>3027</v>
      </c>
      <c r="F159" s="23">
        <v>0</v>
      </c>
      <c r="G159" s="23">
        <f>SUM(C159:F159)</f>
        <v>7844.122727272727</v>
      </c>
    </row>
    <row r="160" spans="2:7" ht="15">
      <c r="B160" s="22" t="s">
        <v>76</v>
      </c>
      <c r="C160" s="26">
        <v>1.796</v>
      </c>
      <c r="D160" s="26">
        <v>251.61849999999998</v>
      </c>
      <c r="E160" s="26">
        <v>77.065</v>
      </c>
      <c r="F160" s="23">
        <v>0</v>
      </c>
      <c r="G160" s="26">
        <f>SUM(C160:F160)</f>
        <v>330.4795</v>
      </c>
    </row>
    <row r="161" spans="1:8" ht="15">
      <c r="A161" s="4"/>
      <c r="B161" s="56"/>
      <c r="C161" s="56"/>
      <c r="D161" s="56"/>
      <c r="E161" s="56"/>
      <c r="F161" s="56"/>
      <c r="G161" s="56"/>
      <c r="H161" s="56"/>
    </row>
    <row r="162" spans="2:7" ht="15">
      <c r="B162" s="55" t="s">
        <v>63</v>
      </c>
      <c r="C162" s="55"/>
      <c r="D162" s="55"/>
      <c r="E162" s="55"/>
      <c r="F162" s="55"/>
      <c r="G162" s="55"/>
    </row>
    <row r="163" spans="2:7" ht="15">
      <c r="B163" s="18" t="s">
        <v>60</v>
      </c>
      <c r="C163" s="37">
        <v>3990</v>
      </c>
      <c r="D163" s="40">
        <v>26604.750992704452</v>
      </c>
      <c r="E163" s="37">
        <v>4125</v>
      </c>
      <c r="F163" s="37">
        <v>28</v>
      </c>
      <c r="G163" s="37">
        <f>SUM(C163:F163)</f>
        <v>34747.75099270445</v>
      </c>
    </row>
    <row r="164" spans="2:7" ht="15">
      <c r="B164" s="18" t="s">
        <v>61</v>
      </c>
      <c r="C164" s="13">
        <v>91.258643</v>
      </c>
      <c r="D164" s="13">
        <v>128.777212</v>
      </c>
      <c r="E164" s="13">
        <v>37.990144</v>
      </c>
      <c r="F164" s="13">
        <v>0.11779</v>
      </c>
      <c r="G164" s="13">
        <f>SUM(C164:F164)</f>
        <v>258.143789</v>
      </c>
    </row>
    <row r="165" spans="1:7" ht="15">
      <c r="A165" s="4"/>
      <c r="B165" s="56"/>
      <c r="C165" s="56"/>
      <c r="D165" s="56"/>
      <c r="E165" s="56"/>
      <c r="F165" s="56"/>
      <c r="G165" s="56"/>
    </row>
    <row r="166" spans="2:7" ht="15">
      <c r="B166" s="60" t="s">
        <v>64</v>
      </c>
      <c r="C166" s="61"/>
      <c r="D166" s="61"/>
      <c r="E166" s="61"/>
      <c r="F166" s="61"/>
      <c r="G166" s="62"/>
    </row>
    <row r="167" spans="2:7" ht="15">
      <c r="B167" s="57" t="s">
        <v>65</v>
      </c>
      <c r="C167" s="58"/>
      <c r="D167" s="58"/>
      <c r="E167" s="58"/>
      <c r="F167" s="58"/>
      <c r="G167" s="59"/>
    </row>
    <row r="168" spans="2:7" ht="15">
      <c r="B168" s="39" t="s">
        <v>66</v>
      </c>
      <c r="C168" s="37">
        <v>304</v>
      </c>
      <c r="D168" s="40">
        <v>1656.857142857143</v>
      </c>
      <c r="E168" s="37">
        <v>102</v>
      </c>
      <c r="F168" s="40">
        <v>28</v>
      </c>
      <c r="G168" s="37">
        <f>SUM(C168:F168)</f>
        <v>2090.857142857143</v>
      </c>
    </row>
    <row r="169" spans="2:7" ht="15">
      <c r="B169" s="39" t="s">
        <v>67</v>
      </c>
      <c r="C169" s="13">
        <v>7.6</v>
      </c>
      <c r="D169" s="13">
        <v>31.340313000000002</v>
      </c>
      <c r="E169" s="13">
        <v>2.04</v>
      </c>
      <c r="F169" s="13">
        <v>0.728</v>
      </c>
      <c r="G169" s="13">
        <f>SUM(C169:F169)</f>
        <v>41.708313000000004</v>
      </c>
    </row>
    <row r="170" spans="1:7" ht="15">
      <c r="A170" s="4"/>
      <c r="B170" s="56"/>
      <c r="C170" s="56"/>
      <c r="D170" s="56"/>
      <c r="E170" s="56"/>
      <c r="F170" s="56"/>
      <c r="G170" s="56"/>
    </row>
    <row r="171" spans="2:7" ht="15">
      <c r="B171" s="57" t="s">
        <v>68</v>
      </c>
      <c r="C171" s="58"/>
      <c r="D171" s="58"/>
      <c r="E171" s="58"/>
      <c r="F171" s="58"/>
      <c r="G171" s="59"/>
    </row>
    <row r="172" spans="2:7" ht="15">
      <c r="B172" s="39" t="s">
        <v>69</v>
      </c>
      <c r="C172" s="37">
        <v>1655</v>
      </c>
      <c r="D172" s="40">
        <v>973.047619047619</v>
      </c>
      <c r="E172" s="37">
        <v>319</v>
      </c>
      <c r="F172" s="40">
        <v>82</v>
      </c>
      <c r="G172" s="37">
        <f>SUM(C172:F172)</f>
        <v>3029.0476190476193</v>
      </c>
    </row>
    <row r="173" spans="2:7" ht="15">
      <c r="B173" s="39" t="s">
        <v>67</v>
      </c>
      <c r="C173" s="13">
        <v>36.41</v>
      </c>
      <c r="D173" s="13">
        <v>20.434</v>
      </c>
      <c r="E173" s="13">
        <v>6.38</v>
      </c>
      <c r="F173" s="13">
        <v>1.886</v>
      </c>
      <c r="G173" s="13">
        <f>SUM(C173:F173)</f>
        <v>65.11</v>
      </c>
    </row>
    <row r="174" spans="1:8" ht="15">
      <c r="A174" s="4"/>
      <c r="B174" s="56"/>
      <c r="C174" s="56"/>
      <c r="D174" s="56"/>
      <c r="E174" s="56"/>
      <c r="F174" s="56"/>
      <c r="G174" s="56"/>
      <c r="H174" s="56"/>
    </row>
    <row r="175" spans="2:7" ht="15">
      <c r="B175" s="57" t="s">
        <v>70</v>
      </c>
      <c r="C175" s="58"/>
      <c r="D175" s="58"/>
      <c r="E175" s="58"/>
      <c r="F175" s="58"/>
      <c r="G175" s="59"/>
    </row>
    <row r="176" spans="2:7" ht="15">
      <c r="B176" s="39" t="s">
        <v>69</v>
      </c>
      <c r="C176" s="40">
        <v>253</v>
      </c>
      <c r="D176" s="40">
        <v>391</v>
      </c>
      <c r="E176" s="37">
        <v>239</v>
      </c>
      <c r="F176" s="40">
        <v>19</v>
      </c>
      <c r="G176" s="37">
        <f>SUM(C176:F176)</f>
        <v>902</v>
      </c>
    </row>
    <row r="177" spans="2:7" ht="15">
      <c r="B177" s="39" t="s">
        <v>67</v>
      </c>
      <c r="C177" s="13">
        <v>17.71</v>
      </c>
      <c r="D177" s="13">
        <v>30.84</v>
      </c>
      <c r="E177" s="13">
        <v>12.682719</v>
      </c>
      <c r="F177" s="13">
        <v>1.240442</v>
      </c>
      <c r="G177" s="13">
        <f>SUM(C177:F177)</f>
        <v>62.473161</v>
      </c>
    </row>
    <row r="178" spans="1:8" ht="15">
      <c r="A178" s="4"/>
      <c r="B178" s="56"/>
      <c r="C178" s="56"/>
      <c r="D178" s="56"/>
      <c r="E178" s="56"/>
      <c r="F178" s="56"/>
      <c r="G178" s="56"/>
      <c r="H178" s="56"/>
    </row>
    <row r="179" spans="2:7" ht="15">
      <c r="B179" s="57" t="s">
        <v>71</v>
      </c>
      <c r="C179" s="58"/>
      <c r="D179" s="58"/>
      <c r="E179" s="58"/>
      <c r="F179" s="58"/>
      <c r="G179" s="59"/>
    </row>
    <row r="180" spans="2:7" ht="15">
      <c r="B180" s="39" t="s">
        <v>69</v>
      </c>
      <c r="C180" s="40">
        <v>398</v>
      </c>
      <c r="D180" s="40">
        <v>13</v>
      </c>
      <c r="E180" s="29">
        <v>0</v>
      </c>
      <c r="F180" s="40">
        <v>11</v>
      </c>
      <c r="G180" s="37">
        <f>SUM(C180:F180)</f>
        <v>422</v>
      </c>
    </row>
    <row r="181" spans="2:7" ht="15">
      <c r="B181" s="39" t="s">
        <v>67</v>
      </c>
      <c r="C181" s="13">
        <v>12.315</v>
      </c>
      <c r="D181" s="13">
        <v>0.65</v>
      </c>
      <c r="E181" s="29">
        <v>0</v>
      </c>
      <c r="F181" s="13">
        <v>0.9</v>
      </c>
      <c r="G181" s="13">
        <f>SUM(C181:F181)</f>
        <v>13.865</v>
      </c>
    </row>
    <row r="182" spans="1:8" ht="15">
      <c r="A182" s="4"/>
      <c r="B182" s="56"/>
      <c r="C182" s="56"/>
      <c r="D182" s="56"/>
      <c r="E182" s="56"/>
      <c r="F182" s="56"/>
      <c r="G182" s="56"/>
      <c r="H182" s="56"/>
    </row>
    <row r="183" spans="2:7" ht="15">
      <c r="B183" s="55" t="s">
        <v>77</v>
      </c>
      <c r="C183" s="55"/>
      <c r="D183" s="55"/>
      <c r="E183" s="55"/>
      <c r="F183" s="55"/>
      <c r="G183" s="55"/>
    </row>
    <row r="184" spans="2:7" ht="15">
      <c r="B184" s="22" t="s">
        <v>78</v>
      </c>
      <c r="C184" s="23">
        <v>2610</v>
      </c>
      <c r="D184" s="23">
        <v>3033.904761904762</v>
      </c>
      <c r="E184" s="23">
        <v>660</v>
      </c>
      <c r="F184" s="23">
        <v>168</v>
      </c>
      <c r="G184" s="23">
        <f>SUM(C184:F184)</f>
        <v>6471.9047619047615</v>
      </c>
    </row>
    <row r="185" spans="2:7" ht="15">
      <c r="B185" s="22" t="s">
        <v>79</v>
      </c>
      <c r="C185" s="26">
        <v>74.035</v>
      </c>
      <c r="D185" s="26">
        <v>83.26431300000002</v>
      </c>
      <c r="E185" s="26">
        <v>21.102719</v>
      </c>
      <c r="F185" s="26">
        <v>4.872232</v>
      </c>
      <c r="G185" s="26">
        <f>SUM(C185:F185)</f>
        <v>183.27426400000002</v>
      </c>
    </row>
    <row r="186" spans="1:8" ht="15">
      <c r="A186" s="4"/>
      <c r="B186" s="56"/>
      <c r="C186" s="56"/>
      <c r="D186" s="56"/>
      <c r="E186" s="56"/>
      <c r="F186" s="56"/>
      <c r="G186" s="56"/>
      <c r="H186" s="56"/>
    </row>
    <row r="187" spans="2:7" ht="15">
      <c r="B187" s="55" t="s">
        <v>72</v>
      </c>
      <c r="C187" s="55"/>
      <c r="D187" s="55"/>
      <c r="E187" s="55"/>
      <c r="F187" s="55"/>
      <c r="G187" s="55"/>
    </row>
    <row r="188" spans="2:7" ht="15">
      <c r="B188" s="18" t="s">
        <v>93</v>
      </c>
      <c r="C188" s="37">
        <v>865</v>
      </c>
      <c r="D188" s="40">
        <v>11830.061684396487</v>
      </c>
      <c r="E188" s="37">
        <v>38</v>
      </c>
      <c r="F188" s="35">
        <v>0</v>
      </c>
      <c r="G188" s="37">
        <f>SUM(C188:F188)</f>
        <v>12733.061684396487</v>
      </c>
    </row>
    <row r="189" spans="2:7" ht="15">
      <c r="B189" s="18" t="s">
        <v>94</v>
      </c>
      <c r="C189" s="13">
        <v>5.19653</v>
      </c>
      <c r="D189" s="13">
        <v>125.437029</v>
      </c>
      <c r="E189" s="13">
        <v>1.53</v>
      </c>
      <c r="F189" s="35">
        <v>0</v>
      </c>
      <c r="G189" s="13">
        <f>SUM(C189:F189)</f>
        <v>132.163559</v>
      </c>
    </row>
    <row r="190" spans="1:8" ht="15">
      <c r="A190" s="4"/>
      <c r="B190" s="56"/>
      <c r="C190" s="56"/>
      <c r="D190" s="56"/>
      <c r="E190" s="56"/>
      <c r="F190" s="56"/>
      <c r="G190" s="56"/>
      <c r="H190" s="56"/>
    </row>
    <row r="191" spans="2:7" ht="15">
      <c r="B191" s="55" t="s">
        <v>73</v>
      </c>
      <c r="C191" s="55"/>
      <c r="D191" s="55"/>
      <c r="E191" s="55"/>
      <c r="F191" s="55"/>
      <c r="G191" s="55"/>
    </row>
    <row r="192" spans="2:7" ht="15">
      <c r="B192" s="22" t="s">
        <v>95</v>
      </c>
      <c r="C192" s="38">
        <v>7552</v>
      </c>
      <c r="D192" s="38">
        <v>46198.84016627843</v>
      </c>
      <c r="E192" s="38">
        <v>7850</v>
      </c>
      <c r="F192" s="38">
        <v>168</v>
      </c>
      <c r="G192" s="38">
        <f>SUM(C192:F192)</f>
        <v>61768.84016627843</v>
      </c>
    </row>
    <row r="193" spans="2:7" ht="15">
      <c r="B193" s="22" t="s">
        <v>96</v>
      </c>
      <c r="C193" s="26">
        <v>172.286173</v>
      </c>
      <c r="D193" s="26">
        <v>589.0970540000001</v>
      </c>
      <c r="E193" s="26">
        <v>137.687863</v>
      </c>
      <c r="F193" s="26">
        <v>4.872232</v>
      </c>
      <c r="G193" s="26">
        <f>SUM(C193:F193)</f>
        <v>903.9433220000001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109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">
      <selection activeCell="B125" sqref="B125:G125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107</v>
      </c>
      <c r="B1" s="1"/>
      <c r="C1" s="1"/>
      <c r="D1" s="1"/>
      <c r="E1" s="1"/>
      <c r="F1" s="1"/>
    </row>
    <row r="2" spans="2:7" ht="21">
      <c r="B2" s="1"/>
      <c r="C2" s="79" t="s">
        <v>4</v>
      </c>
      <c r="D2" s="80"/>
      <c r="E2" s="80"/>
      <c r="F2" s="80"/>
      <c r="G2" s="81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19" t="s">
        <v>97</v>
      </c>
    </row>
    <row r="4" spans="2:7" ht="21">
      <c r="B4" s="64" t="s">
        <v>80</v>
      </c>
      <c r="C4" s="65"/>
      <c r="D4" s="65"/>
      <c r="E4" s="65"/>
      <c r="F4" s="65"/>
      <c r="G4" s="66"/>
    </row>
    <row r="5" spans="2:7" ht="15">
      <c r="B5" s="60" t="s">
        <v>11</v>
      </c>
      <c r="C5" s="61"/>
      <c r="D5" s="61"/>
      <c r="E5" s="61"/>
      <c r="F5" s="61"/>
      <c r="G5" s="62"/>
    </row>
    <row r="6" spans="2:7" ht="15">
      <c r="B6" s="6" t="s">
        <v>5</v>
      </c>
      <c r="C6" s="16">
        <v>56767</v>
      </c>
      <c r="D6" s="16">
        <v>9565</v>
      </c>
      <c r="E6" s="16">
        <v>11073</v>
      </c>
      <c r="F6" s="16">
        <v>7756</v>
      </c>
      <c r="G6" s="16">
        <f>SUM(C6:F6)</f>
        <v>85161</v>
      </c>
    </row>
    <row r="7" spans="2:7" ht="15">
      <c r="B7" s="39" t="s">
        <v>6</v>
      </c>
      <c r="C7" s="16">
        <v>325</v>
      </c>
      <c r="D7" s="16">
        <v>235</v>
      </c>
      <c r="E7" s="16">
        <v>11</v>
      </c>
      <c r="F7" s="16">
        <v>0</v>
      </c>
      <c r="G7" s="16">
        <f>SUM(C7:F7)</f>
        <v>571</v>
      </c>
    </row>
    <row r="8" spans="2:7" ht="15">
      <c r="B8" s="22" t="s">
        <v>7</v>
      </c>
      <c r="C8" s="31">
        <v>57092</v>
      </c>
      <c r="D8" s="31">
        <v>9800</v>
      </c>
      <c r="E8" s="31">
        <v>11084</v>
      </c>
      <c r="F8" s="31">
        <v>7756</v>
      </c>
      <c r="G8" s="31">
        <f>SUM(C8:F8)</f>
        <v>85732</v>
      </c>
    </row>
    <row r="9" spans="2:7" ht="15">
      <c r="B9" s="56"/>
      <c r="C9" s="56"/>
      <c r="D9" s="56"/>
      <c r="E9" s="56"/>
      <c r="F9" s="56"/>
      <c r="G9" s="56"/>
    </row>
    <row r="10" spans="2:7" ht="15">
      <c r="B10" s="60" t="s">
        <v>12</v>
      </c>
      <c r="C10" s="61"/>
      <c r="D10" s="61"/>
      <c r="E10" s="61"/>
      <c r="F10" s="61"/>
      <c r="G10" s="62"/>
    </row>
    <row r="11" spans="2:7" ht="15">
      <c r="B11" s="57" t="s">
        <v>33</v>
      </c>
      <c r="C11" s="58"/>
      <c r="D11" s="58"/>
      <c r="E11" s="58"/>
      <c r="F11" s="58"/>
      <c r="G11" s="59"/>
    </row>
    <row r="12" spans="2:7" ht="15">
      <c r="B12" s="20" t="s">
        <v>10</v>
      </c>
      <c r="C12" s="16">
        <v>980516</v>
      </c>
      <c r="D12" s="16">
        <v>153512</v>
      </c>
      <c r="E12" s="21">
        <v>59986</v>
      </c>
      <c r="F12" s="21">
        <v>30436</v>
      </c>
      <c r="G12" s="21">
        <f>SUM(C12:F12)</f>
        <v>1224450</v>
      </c>
    </row>
    <row r="13" spans="2:7" ht="15">
      <c r="B13" s="20" t="s">
        <v>9</v>
      </c>
      <c r="C13" s="16">
        <v>2216983</v>
      </c>
      <c r="D13" s="16">
        <v>504255</v>
      </c>
      <c r="E13" s="21">
        <v>240388</v>
      </c>
      <c r="F13" s="21">
        <v>136605</v>
      </c>
      <c r="G13" s="21">
        <f>SUM(C13:F13)</f>
        <v>3098231</v>
      </c>
    </row>
    <row r="14" spans="2:7" ht="15">
      <c r="B14" s="22" t="s">
        <v>8</v>
      </c>
      <c r="C14" s="23">
        <v>3197499</v>
      </c>
      <c r="D14" s="23">
        <v>996069</v>
      </c>
      <c r="E14" s="23">
        <v>300374</v>
      </c>
      <c r="F14" s="23">
        <v>167041</v>
      </c>
      <c r="G14" s="23">
        <f>SUM(C14:F14)</f>
        <v>4660983</v>
      </c>
    </row>
    <row r="15" spans="2:7" ht="15">
      <c r="B15" s="22" t="s">
        <v>90</v>
      </c>
      <c r="C15" s="23">
        <v>431344</v>
      </c>
      <c r="D15" s="23">
        <v>134254</v>
      </c>
      <c r="E15" s="23">
        <v>2848</v>
      </c>
      <c r="F15" s="23">
        <v>0</v>
      </c>
      <c r="G15" s="23">
        <f>SUM(C15:F15)</f>
        <v>568446</v>
      </c>
    </row>
    <row r="16" spans="2:7" ht="15">
      <c r="B16" s="22" t="s">
        <v>34</v>
      </c>
      <c r="C16" s="23">
        <v>3628843</v>
      </c>
      <c r="D16" s="23">
        <v>1130323</v>
      </c>
      <c r="E16" s="23">
        <v>303222</v>
      </c>
      <c r="F16" s="23">
        <v>167041</v>
      </c>
      <c r="G16" s="23">
        <f>SUM(C16:F16)</f>
        <v>5229429</v>
      </c>
    </row>
    <row r="17" spans="2:7" ht="15">
      <c r="B17" s="56"/>
      <c r="C17" s="56"/>
      <c r="D17" s="56"/>
      <c r="E17" s="56"/>
      <c r="F17" s="56"/>
      <c r="G17" s="56"/>
    </row>
    <row r="18" spans="2:7" ht="15">
      <c r="B18" s="57" t="s">
        <v>87</v>
      </c>
      <c r="C18" s="58"/>
      <c r="D18" s="58"/>
      <c r="E18" s="58"/>
      <c r="F18" s="58"/>
      <c r="G18" s="59"/>
    </row>
    <row r="19" spans="2:7" ht="15">
      <c r="B19" s="18" t="s">
        <v>35</v>
      </c>
      <c r="C19" s="37">
        <v>4293</v>
      </c>
      <c r="D19" s="37">
        <v>2602</v>
      </c>
      <c r="E19" s="29">
        <v>0</v>
      </c>
      <c r="F19" s="29">
        <v>0</v>
      </c>
      <c r="G19" s="29">
        <f>SUM(C19:F19)</f>
        <v>6895</v>
      </c>
    </row>
    <row r="20" spans="2:7" ht="15">
      <c r="B20" s="78"/>
      <c r="C20" s="78"/>
      <c r="D20" s="78"/>
      <c r="E20" s="78"/>
      <c r="F20" s="78"/>
      <c r="G20" s="78"/>
    </row>
    <row r="21" spans="2:7" ht="15">
      <c r="B21" s="22" t="s">
        <v>36</v>
      </c>
      <c r="C21" s="23">
        <v>3633136</v>
      </c>
      <c r="D21" s="23">
        <v>1132925</v>
      </c>
      <c r="E21" s="23">
        <v>303222</v>
      </c>
      <c r="F21" s="23">
        <v>167041</v>
      </c>
      <c r="G21" s="23">
        <f>SUM(C21:F21)</f>
        <v>5236324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98</v>
      </c>
      <c r="C23" s="11"/>
      <c r="D23" s="11"/>
      <c r="E23" s="11"/>
      <c r="F23" s="11"/>
      <c r="G23" s="12"/>
    </row>
    <row r="24" spans="2:7" ht="15">
      <c r="B24" s="22" t="s">
        <v>99</v>
      </c>
      <c r="C24" s="23">
        <v>439170</v>
      </c>
      <c r="D24" s="23">
        <v>258024</v>
      </c>
      <c r="E24" s="23">
        <v>129794</v>
      </c>
      <c r="F24" s="23">
        <v>20961</v>
      </c>
      <c r="G24" s="23">
        <f>SUM(C24:F24)</f>
        <v>847949</v>
      </c>
    </row>
    <row r="25" spans="2:6" ht="15">
      <c r="B25" s="1"/>
      <c r="C25" s="1"/>
      <c r="D25" s="1"/>
      <c r="E25" s="1"/>
      <c r="F25" s="1"/>
    </row>
    <row r="26" spans="2:7" ht="15">
      <c r="B26" s="28" t="s">
        <v>100</v>
      </c>
      <c r="C26" s="11"/>
      <c r="D26" s="11"/>
      <c r="E26" s="11"/>
      <c r="F26" s="11"/>
      <c r="G26" s="12"/>
    </row>
    <row r="27" spans="2:7" ht="15">
      <c r="B27" s="22" t="s">
        <v>101</v>
      </c>
      <c r="C27" s="23">
        <v>4072306</v>
      </c>
      <c r="D27" s="23">
        <v>1390949</v>
      </c>
      <c r="E27" s="23">
        <v>433016</v>
      </c>
      <c r="F27" s="23">
        <v>188002</v>
      </c>
      <c r="G27" s="23">
        <f>SUM(C27:F27)</f>
        <v>6084273</v>
      </c>
    </row>
    <row r="28" spans="2:8" ht="15">
      <c r="B28" s="56"/>
      <c r="C28" s="56"/>
      <c r="D28" s="56"/>
      <c r="E28" s="56"/>
      <c r="F28" s="56"/>
      <c r="G28" s="56"/>
      <c r="H28" s="56"/>
    </row>
    <row r="29" spans="2:7" ht="15">
      <c r="B29" s="60" t="s">
        <v>13</v>
      </c>
      <c r="C29" s="61"/>
      <c r="D29" s="61"/>
      <c r="E29" s="61"/>
      <c r="F29" s="61"/>
      <c r="G29" s="62"/>
    </row>
    <row r="30" spans="2:7" ht="15">
      <c r="B30" s="39" t="s">
        <v>14</v>
      </c>
      <c r="C30" s="40">
        <v>1420154</v>
      </c>
      <c r="D30" s="40">
        <v>232400</v>
      </c>
      <c r="E30" s="37">
        <v>124067</v>
      </c>
      <c r="F30" s="40">
        <v>16817</v>
      </c>
      <c r="G30" s="40">
        <f>SUM(C30:F30)</f>
        <v>1793438</v>
      </c>
    </row>
    <row r="31" spans="2:8" ht="15">
      <c r="B31" s="56"/>
      <c r="C31" s="56"/>
      <c r="D31" s="56"/>
      <c r="E31" s="56"/>
      <c r="F31" s="56"/>
      <c r="G31" s="56"/>
      <c r="H31" s="56"/>
    </row>
    <row r="32" spans="2:7" ht="15">
      <c r="B32" s="60" t="s">
        <v>84</v>
      </c>
      <c r="C32" s="61"/>
      <c r="D32" s="61"/>
      <c r="E32" s="61"/>
      <c r="F32" s="61"/>
      <c r="G32" s="62"/>
    </row>
    <row r="33" spans="2:7" ht="15">
      <c r="B33" s="39" t="s">
        <v>102</v>
      </c>
      <c r="C33" s="40">
        <v>2511770201085</v>
      </c>
      <c r="D33" s="40">
        <v>458810772359</v>
      </c>
      <c r="E33" s="40">
        <v>197007752769</v>
      </c>
      <c r="F33" s="40">
        <v>69310346513</v>
      </c>
      <c r="G33" s="40">
        <f>SUM(C33:F33)</f>
        <v>3236899072726</v>
      </c>
    </row>
    <row r="34" spans="2:7" ht="15">
      <c r="B34" s="39" t="s">
        <v>103</v>
      </c>
      <c r="C34" s="40">
        <v>116407161804</v>
      </c>
      <c r="D34" s="40">
        <f>192148.5213489*D24</f>
        <v>49578930072.52857</v>
      </c>
      <c r="E34" s="40">
        <v>21792090700</v>
      </c>
      <c r="F34" s="40">
        <v>2713112000</v>
      </c>
      <c r="G34" s="40">
        <f>SUM(C34:F34)</f>
        <v>190491294576.52856</v>
      </c>
    </row>
    <row r="35" spans="2:7" ht="15">
      <c r="B35" s="22" t="s">
        <v>104</v>
      </c>
      <c r="C35" s="23">
        <v>2628177362889</v>
      </c>
      <c r="D35" s="23">
        <v>458810964507.52136</v>
      </c>
      <c r="E35" s="23">
        <v>218799843469</v>
      </c>
      <c r="F35" s="23">
        <v>72023458513</v>
      </c>
      <c r="G35" s="23">
        <f>SUM(C35:F35)</f>
        <v>3377811629378.5215</v>
      </c>
    </row>
    <row r="36" spans="2:8" ht="15">
      <c r="B36" s="56"/>
      <c r="C36" s="56"/>
      <c r="D36" s="56"/>
      <c r="E36" s="56"/>
      <c r="F36" s="56"/>
      <c r="G36" s="56"/>
      <c r="H36" s="56"/>
    </row>
    <row r="37" spans="2:7" ht="21">
      <c r="B37" s="64" t="s">
        <v>81</v>
      </c>
      <c r="C37" s="65"/>
      <c r="D37" s="65"/>
      <c r="E37" s="65"/>
      <c r="F37" s="65"/>
      <c r="G37" s="66"/>
    </row>
    <row r="38" spans="2:7" ht="15">
      <c r="B38" s="60" t="s">
        <v>15</v>
      </c>
      <c r="C38" s="61"/>
      <c r="D38" s="61"/>
      <c r="E38" s="61"/>
      <c r="F38" s="61"/>
      <c r="G38" s="62"/>
    </row>
    <row r="39" spans="2:9" ht="15">
      <c r="B39" s="39" t="s">
        <v>16</v>
      </c>
      <c r="C39" s="37">
        <v>179662</v>
      </c>
      <c r="D39" s="37">
        <v>129493</v>
      </c>
      <c r="E39" s="37">
        <v>54714</v>
      </c>
      <c r="F39" s="37">
        <v>19370</v>
      </c>
      <c r="G39" s="37">
        <f>SUM(C39:F39)</f>
        <v>383239</v>
      </c>
      <c r="H39" s="9"/>
      <c r="I39" s="9"/>
    </row>
    <row r="40" spans="2:9" ht="15">
      <c r="B40" s="39" t="s">
        <v>17</v>
      </c>
      <c r="C40" s="13">
        <v>1051</v>
      </c>
      <c r="D40" s="13">
        <v>600.515262</v>
      </c>
      <c r="E40" s="37">
        <v>281</v>
      </c>
      <c r="F40" s="37">
        <v>112.489115</v>
      </c>
      <c r="G40" s="13">
        <f>SUM(C40:F40)</f>
        <v>2045.004377</v>
      </c>
      <c r="H40" s="9"/>
      <c r="I40" s="9"/>
    </row>
    <row r="41" spans="1:9" ht="15">
      <c r="A41" s="4"/>
      <c r="B41" s="56"/>
      <c r="C41" s="56"/>
      <c r="D41" s="56"/>
      <c r="E41" s="56"/>
      <c r="F41" s="56"/>
      <c r="G41" s="56"/>
      <c r="H41" s="56"/>
      <c r="I41" s="9"/>
    </row>
    <row r="42" spans="2:9" ht="15">
      <c r="B42" s="55" t="s">
        <v>18</v>
      </c>
      <c r="C42" s="55"/>
      <c r="D42" s="55"/>
      <c r="E42" s="55"/>
      <c r="F42" s="55"/>
      <c r="G42" s="55"/>
      <c r="I42" s="9"/>
    </row>
    <row r="43" spans="2:9" ht="15">
      <c r="B43" s="39" t="s">
        <v>19</v>
      </c>
      <c r="C43" s="37">
        <v>114</v>
      </c>
      <c r="D43" s="37">
        <v>38</v>
      </c>
      <c r="E43" s="37">
        <v>20</v>
      </c>
      <c r="F43" s="37">
        <v>2</v>
      </c>
      <c r="G43" s="37">
        <f>SUM(C43:F43)</f>
        <v>174</v>
      </c>
      <c r="H43" s="9"/>
      <c r="I43" s="9"/>
    </row>
    <row r="44" spans="2:9" ht="15">
      <c r="B44" s="39" t="s">
        <v>20</v>
      </c>
      <c r="C44" s="13">
        <v>1.3</v>
      </c>
      <c r="D44" s="13">
        <v>0.44175</v>
      </c>
      <c r="E44" s="13">
        <v>0.2</v>
      </c>
      <c r="F44" s="13">
        <v>0.020229</v>
      </c>
      <c r="G44" s="13">
        <f>SUM(C44:F44)</f>
        <v>1.9619790000000001</v>
      </c>
      <c r="H44" s="9"/>
      <c r="I44" s="9"/>
    </row>
    <row r="45" spans="1:9" ht="15">
      <c r="A45" s="4"/>
      <c r="B45" s="56"/>
      <c r="C45" s="56"/>
      <c r="D45" s="56"/>
      <c r="E45" s="56"/>
      <c r="F45" s="56"/>
      <c r="G45" s="56"/>
      <c r="H45" s="56"/>
      <c r="I45" s="9"/>
    </row>
    <row r="46" spans="2:9" ht="15">
      <c r="B46" s="55" t="s">
        <v>21</v>
      </c>
      <c r="C46" s="55"/>
      <c r="D46" s="55"/>
      <c r="E46" s="55"/>
      <c r="F46" s="55"/>
      <c r="G46" s="55"/>
      <c r="I46" s="9"/>
    </row>
    <row r="47" spans="2:9" ht="15">
      <c r="B47" s="39" t="s">
        <v>22</v>
      </c>
      <c r="C47" s="40">
        <v>105886</v>
      </c>
      <c r="D47" s="40">
        <v>60977</v>
      </c>
      <c r="E47" s="40">
        <v>12793</v>
      </c>
      <c r="F47" s="40">
        <v>11254</v>
      </c>
      <c r="G47" s="40">
        <f>SUM(C47:F47)</f>
        <v>190910</v>
      </c>
      <c r="H47" s="9"/>
      <c r="I47" s="9"/>
    </row>
    <row r="48" spans="2:9" ht="15">
      <c r="B48" s="39" t="s">
        <v>23</v>
      </c>
      <c r="C48" s="13">
        <v>47039</v>
      </c>
      <c r="D48" s="13">
        <v>14328.44951</v>
      </c>
      <c r="E48" s="13">
        <v>5390.147</v>
      </c>
      <c r="F48" s="13">
        <v>1897.25</v>
      </c>
      <c r="G48" s="13">
        <f>SUM(C48:F48)</f>
        <v>68654.84651</v>
      </c>
      <c r="H48" s="9"/>
      <c r="I48" s="9"/>
    </row>
    <row r="49" spans="1:8" ht="15">
      <c r="A49" s="4"/>
      <c r="B49" s="56"/>
      <c r="C49" s="56"/>
      <c r="D49" s="56"/>
      <c r="E49" s="56"/>
      <c r="F49" s="56"/>
      <c r="G49" s="56"/>
      <c r="H49" s="56"/>
    </row>
    <row r="50" spans="2:7" ht="21">
      <c r="B50" s="64" t="s">
        <v>82</v>
      </c>
      <c r="C50" s="65"/>
      <c r="D50" s="65"/>
      <c r="E50" s="65"/>
      <c r="F50" s="65"/>
      <c r="G50" s="66"/>
    </row>
    <row r="51" spans="1:8" ht="15">
      <c r="A51" s="4"/>
      <c r="B51" s="77"/>
      <c r="C51" s="77"/>
      <c r="D51" s="77"/>
      <c r="E51" s="77"/>
      <c r="F51" s="77"/>
      <c r="G51" s="77"/>
      <c r="H51" s="77"/>
    </row>
    <row r="52" spans="2:7" ht="15">
      <c r="B52" s="55" t="s">
        <v>92</v>
      </c>
      <c r="C52" s="55"/>
      <c r="D52" s="55"/>
      <c r="E52" s="55"/>
      <c r="F52" s="55"/>
      <c r="G52" s="55"/>
    </row>
    <row r="53" spans="2:7" ht="15">
      <c r="B53" s="70" t="s">
        <v>24</v>
      </c>
      <c r="C53" s="70"/>
      <c r="D53" s="70"/>
      <c r="E53" s="70"/>
      <c r="F53" s="70"/>
      <c r="G53" s="70"/>
    </row>
    <row r="54" spans="2:7" ht="15">
      <c r="B54" s="39" t="s">
        <v>25</v>
      </c>
      <c r="C54" s="40">
        <v>143050</v>
      </c>
      <c r="D54" s="40">
        <v>7793</v>
      </c>
      <c r="E54" s="40">
        <v>3375</v>
      </c>
      <c r="F54" s="40">
        <v>0</v>
      </c>
      <c r="G54" s="40">
        <f aca="true" t="shared" si="0" ref="G54:G70">SUM(C54:F54)</f>
        <v>154218</v>
      </c>
    </row>
    <row r="55" spans="2:7" ht="15">
      <c r="B55" s="39" t="s">
        <v>26</v>
      </c>
      <c r="C55" s="40">
        <v>64961.451596</v>
      </c>
      <c r="D55" s="40">
        <v>14548.818605000039</v>
      </c>
      <c r="E55" s="40">
        <v>6000.567024</v>
      </c>
      <c r="F55" s="40">
        <v>0</v>
      </c>
      <c r="G55" s="40">
        <f t="shared" si="0"/>
        <v>85510.83722500004</v>
      </c>
    </row>
    <row r="56" spans="2:7" ht="15">
      <c r="B56" s="39" t="s">
        <v>27</v>
      </c>
      <c r="C56" s="40">
        <v>10.3825235931492</v>
      </c>
      <c r="D56" s="40">
        <v>41.30318850305028</v>
      </c>
      <c r="E56" s="40">
        <v>28</v>
      </c>
      <c r="F56" s="40">
        <v>0</v>
      </c>
      <c r="G56" s="40">
        <f>AVERAGE(C56:F56)</f>
        <v>19.92142802404987</v>
      </c>
    </row>
    <row r="57" spans="2:7" ht="15">
      <c r="B57" s="39" t="s">
        <v>28</v>
      </c>
      <c r="C57" s="40">
        <v>764081</v>
      </c>
      <c r="D57" s="40">
        <v>210092</v>
      </c>
      <c r="E57" s="40">
        <v>69161</v>
      </c>
      <c r="F57" s="40">
        <v>20128</v>
      </c>
      <c r="G57" s="40">
        <f t="shared" si="0"/>
        <v>1063462</v>
      </c>
    </row>
    <row r="58" spans="2:7" ht="15">
      <c r="B58" s="39" t="s">
        <v>108</v>
      </c>
      <c r="C58" s="13">
        <v>1270236.719187</v>
      </c>
      <c r="D58" s="13">
        <v>319687.123253</v>
      </c>
      <c r="E58" s="40">
        <v>86201.510955</v>
      </c>
      <c r="F58" s="40">
        <v>23623</v>
      </c>
      <c r="G58" s="13">
        <f t="shared" si="0"/>
        <v>1699748.353395</v>
      </c>
    </row>
    <row r="59" spans="2:7" ht="15">
      <c r="B59" s="63" t="s">
        <v>29</v>
      </c>
      <c r="C59" s="63"/>
      <c r="D59" s="63"/>
      <c r="E59" s="63"/>
      <c r="F59" s="63"/>
      <c r="G59" s="63"/>
    </row>
    <row r="60" spans="2:7" ht="15">
      <c r="B60" s="39" t="s">
        <v>25</v>
      </c>
      <c r="C60" s="24">
        <v>0</v>
      </c>
      <c r="D60" s="24">
        <v>0</v>
      </c>
      <c r="E60" s="24">
        <v>0</v>
      </c>
      <c r="F60" s="49">
        <v>0</v>
      </c>
      <c r="G60" s="40">
        <f t="shared" si="0"/>
        <v>0</v>
      </c>
    </row>
    <row r="61" spans="2:7" ht="15">
      <c r="B61" s="39" t="s">
        <v>26</v>
      </c>
      <c r="C61" s="24">
        <v>0</v>
      </c>
      <c r="D61" s="24">
        <v>0</v>
      </c>
      <c r="E61" s="24">
        <v>0</v>
      </c>
      <c r="F61" s="49">
        <v>0</v>
      </c>
      <c r="G61" s="24">
        <v>0</v>
      </c>
    </row>
    <row r="62" spans="2:7" ht="15">
      <c r="B62" s="39" t="s">
        <v>27</v>
      </c>
      <c r="C62" s="24">
        <v>0</v>
      </c>
      <c r="D62" s="24">
        <v>0</v>
      </c>
      <c r="E62" s="24">
        <v>0</v>
      </c>
      <c r="F62" s="49">
        <v>0</v>
      </c>
      <c r="G62" s="24">
        <v>0</v>
      </c>
    </row>
    <row r="63" spans="2:7" ht="15">
      <c r="B63" s="39" t="s">
        <v>28</v>
      </c>
      <c r="C63" s="24">
        <v>0</v>
      </c>
      <c r="D63" s="24">
        <v>0</v>
      </c>
      <c r="E63" s="24">
        <v>0</v>
      </c>
      <c r="F63" s="49">
        <v>0</v>
      </c>
      <c r="G63" s="40">
        <f t="shared" si="0"/>
        <v>0</v>
      </c>
    </row>
    <row r="64" spans="2:7" ht="15">
      <c r="B64" s="39" t="s">
        <v>108</v>
      </c>
      <c r="C64" s="24">
        <v>0</v>
      </c>
      <c r="D64" s="24">
        <v>0</v>
      </c>
      <c r="E64" s="24">
        <v>0</v>
      </c>
      <c r="F64" s="49">
        <v>0</v>
      </c>
      <c r="G64" s="49">
        <f t="shared" si="0"/>
        <v>0</v>
      </c>
    </row>
    <row r="65" spans="2:7" ht="15">
      <c r="B65" s="70" t="s">
        <v>31</v>
      </c>
      <c r="C65" s="70"/>
      <c r="D65" s="70"/>
      <c r="E65" s="70"/>
      <c r="F65" s="70"/>
      <c r="G65" s="70"/>
    </row>
    <row r="66" spans="2:7" ht="15">
      <c r="B66" s="39" t="s">
        <v>25</v>
      </c>
      <c r="C66" s="37">
        <v>8346</v>
      </c>
      <c r="D66" s="37">
        <v>4041</v>
      </c>
      <c r="E66" s="37">
        <v>2514</v>
      </c>
      <c r="F66" s="37">
        <v>0</v>
      </c>
      <c r="G66" s="37">
        <f t="shared" si="0"/>
        <v>14901</v>
      </c>
    </row>
    <row r="67" spans="2:7" ht="15">
      <c r="B67" s="39" t="s">
        <v>26</v>
      </c>
      <c r="C67" s="37">
        <v>3984.675828</v>
      </c>
      <c r="D67" s="37">
        <v>4458.880375999998</v>
      </c>
      <c r="E67" s="37">
        <v>2350.90399</v>
      </c>
      <c r="F67" s="37">
        <v>0</v>
      </c>
      <c r="G67" s="37">
        <f t="shared" si="0"/>
        <v>10794.460194</v>
      </c>
    </row>
    <row r="68" spans="2:7" ht="15">
      <c r="B68" s="39" t="s">
        <v>27</v>
      </c>
      <c r="C68" s="37">
        <v>30.1052000958543</v>
      </c>
      <c r="D68" s="37">
        <v>52.47102122883379</v>
      </c>
      <c r="E68" s="37">
        <v>43</v>
      </c>
      <c r="F68" s="37">
        <v>0</v>
      </c>
      <c r="G68" s="37">
        <f>AVERAGE(C68:F68)</f>
        <v>31.394055331172023</v>
      </c>
    </row>
    <row r="69" spans="2:7" ht="15">
      <c r="B69" s="39" t="s">
        <v>28</v>
      </c>
      <c r="C69" s="37">
        <v>134790</v>
      </c>
      <c r="D69" s="37">
        <v>111321</v>
      </c>
      <c r="E69" s="37">
        <v>54297</v>
      </c>
      <c r="F69" s="37">
        <v>6028</v>
      </c>
      <c r="G69" s="37">
        <f t="shared" si="0"/>
        <v>306436</v>
      </c>
    </row>
    <row r="70" spans="2:7" ht="15">
      <c r="B70" s="39" t="s">
        <v>108</v>
      </c>
      <c r="C70" s="14">
        <v>95687.239291</v>
      </c>
      <c r="D70" s="14">
        <v>80813.135041</v>
      </c>
      <c r="E70" s="47">
        <v>34571.000015</v>
      </c>
      <c r="F70" s="37">
        <v>1150</v>
      </c>
      <c r="G70" s="14">
        <f t="shared" si="0"/>
        <v>212221.374347</v>
      </c>
    </row>
    <row r="71" spans="2:7" ht="15">
      <c r="B71" s="74" t="s">
        <v>32</v>
      </c>
      <c r="C71" s="75"/>
      <c r="D71" s="75"/>
      <c r="E71" s="75"/>
      <c r="F71" s="75"/>
      <c r="G71" s="76"/>
    </row>
    <row r="72" spans="2:7" ht="15">
      <c r="B72" s="22" t="s">
        <v>25</v>
      </c>
      <c r="C72" s="23">
        <v>151396</v>
      </c>
      <c r="D72" s="23">
        <v>11834</v>
      </c>
      <c r="E72" s="23">
        <v>5889</v>
      </c>
      <c r="F72" s="23">
        <v>0</v>
      </c>
      <c r="G72" s="23">
        <f>SUM(C72:F72)</f>
        <v>169119</v>
      </c>
    </row>
    <row r="73" spans="2:7" ht="15">
      <c r="B73" s="22" t="s">
        <v>26</v>
      </c>
      <c r="C73" s="23">
        <v>68946.127424</v>
      </c>
      <c r="D73" s="23">
        <v>19007.698981000038</v>
      </c>
      <c r="E73" s="23">
        <v>8351.471013999999</v>
      </c>
      <c r="F73" s="23">
        <v>0</v>
      </c>
      <c r="G73" s="26">
        <f>SUM(C73:F73)</f>
        <v>96305.29741900004</v>
      </c>
    </row>
    <row r="74" spans="2:7" ht="15">
      <c r="B74" s="22" t="s">
        <v>27</v>
      </c>
      <c r="C74" s="23">
        <v>20.24386184450175</v>
      </c>
      <c r="D74" s="23">
        <v>31.258069910628024</v>
      </c>
      <c r="E74" s="23">
        <v>34</v>
      </c>
      <c r="F74" s="23"/>
      <c r="G74" s="23">
        <f>AVERAGE(C74:F74)</f>
        <v>28.500643918376593</v>
      </c>
    </row>
    <row r="75" spans="2:7" ht="15">
      <c r="B75" s="22" t="s">
        <v>28</v>
      </c>
      <c r="C75" s="23">
        <v>898871</v>
      </c>
      <c r="D75" s="23">
        <v>321413</v>
      </c>
      <c r="E75" s="23">
        <v>123458</v>
      </c>
      <c r="F75" s="23">
        <v>26156</v>
      </c>
      <c r="G75" s="23">
        <f>SUM(C75:F75)</f>
        <v>1369898</v>
      </c>
    </row>
    <row r="76" spans="2:7" ht="15">
      <c r="B76" s="22" t="s">
        <v>108</v>
      </c>
      <c r="C76" s="26">
        <v>1365923.958478</v>
      </c>
      <c r="D76" s="26">
        <v>400500.25829400006</v>
      </c>
      <c r="E76" s="26">
        <v>120772.51097</v>
      </c>
      <c r="F76" s="23">
        <v>24773</v>
      </c>
      <c r="G76" s="26">
        <f>SUM(C76:F76)</f>
        <v>1911969.727742</v>
      </c>
    </row>
    <row r="77" spans="1:8" ht="15">
      <c r="A77" s="4"/>
      <c r="B77" s="56"/>
      <c r="C77" s="56"/>
      <c r="D77" s="56"/>
      <c r="E77" s="56"/>
      <c r="F77" s="56"/>
      <c r="G77" s="56"/>
      <c r="H77" s="56"/>
    </row>
    <row r="78" spans="2:7" ht="15">
      <c r="B78" s="60" t="s">
        <v>30</v>
      </c>
      <c r="C78" s="61"/>
      <c r="D78" s="61"/>
      <c r="E78" s="61"/>
      <c r="F78" s="61"/>
      <c r="G78" s="62"/>
    </row>
    <row r="79" spans="2:7" ht="15">
      <c r="B79" s="71" t="s">
        <v>24</v>
      </c>
      <c r="C79" s="72"/>
      <c r="D79" s="72"/>
      <c r="E79" s="72"/>
      <c r="F79" s="72"/>
      <c r="G79" s="73"/>
    </row>
    <row r="80" spans="2:7" ht="15">
      <c r="B80" s="39" t="s">
        <v>25</v>
      </c>
      <c r="C80" s="24">
        <v>11</v>
      </c>
      <c r="D80" s="24">
        <v>0</v>
      </c>
      <c r="E80" s="24">
        <v>0</v>
      </c>
      <c r="F80" s="24" t="s">
        <v>110</v>
      </c>
      <c r="G80" s="24">
        <f>SUM(C80:F80)</f>
        <v>11</v>
      </c>
    </row>
    <row r="81" spans="2:7" ht="15">
      <c r="B81" s="39" t="s">
        <v>26</v>
      </c>
      <c r="C81" s="30">
        <v>447.253306</v>
      </c>
      <c r="D81" s="30">
        <v>0</v>
      </c>
      <c r="E81" s="24">
        <v>0</v>
      </c>
      <c r="F81" s="30" t="s">
        <v>110</v>
      </c>
      <c r="G81" s="30">
        <f>SUM(C81:F81)</f>
        <v>447.253306</v>
      </c>
    </row>
    <row r="82" spans="2:7" ht="15">
      <c r="B82" s="39" t="s">
        <v>27</v>
      </c>
      <c r="C82" s="30">
        <v>286.909090909091</v>
      </c>
      <c r="D82" s="30">
        <v>0</v>
      </c>
      <c r="E82" s="24">
        <v>0</v>
      </c>
      <c r="F82" s="30" t="s">
        <v>110</v>
      </c>
      <c r="G82" s="30">
        <f>AVERAGE(C82:F82)</f>
        <v>95.63636363636367</v>
      </c>
    </row>
    <row r="83" spans="2:7" ht="15">
      <c r="B83" s="39" t="s">
        <v>28</v>
      </c>
      <c r="C83" s="30">
        <v>1146</v>
      </c>
      <c r="D83" s="30">
        <v>145</v>
      </c>
      <c r="E83" s="30">
        <v>7</v>
      </c>
      <c r="F83" s="30">
        <v>1</v>
      </c>
      <c r="G83" s="30">
        <f>SUM(C83:F83)</f>
        <v>1299</v>
      </c>
    </row>
    <row r="84" spans="2:7" ht="15">
      <c r="B84" s="39" t="s">
        <v>108</v>
      </c>
      <c r="C84" s="13">
        <v>22981.213835</v>
      </c>
      <c r="D84" s="13">
        <v>1718.85744</v>
      </c>
      <c r="E84" s="30">
        <v>89</v>
      </c>
      <c r="F84" s="13">
        <v>14.869134176764671</v>
      </c>
      <c r="G84" s="13">
        <f>SUM(C84:F84)</f>
        <v>24803.940409176765</v>
      </c>
    </row>
    <row r="85" spans="2:7" ht="15">
      <c r="B85" s="71" t="s">
        <v>29</v>
      </c>
      <c r="C85" s="72"/>
      <c r="D85" s="72"/>
      <c r="E85" s="72"/>
      <c r="F85" s="72"/>
      <c r="G85" s="73"/>
    </row>
    <row r="86" spans="2:7" ht="15">
      <c r="B86" s="39" t="s">
        <v>25</v>
      </c>
      <c r="C86" s="24">
        <v>0</v>
      </c>
      <c r="D86" s="24">
        <v>0</v>
      </c>
      <c r="E86" s="24">
        <v>0</v>
      </c>
      <c r="F86" s="24" t="s">
        <v>110</v>
      </c>
      <c r="G86" s="47">
        <f>SUM(C86:F86)</f>
        <v>0</v>
      </c>
    </row>
    <row r="87" spans="2:7" ht="15">
      <c r="B87" s="39" t="s">
        <v>26</v>
      </c>
      <c r="C87" s="24">
        <v>0</v>
      </c>
      <c r="D87" s="24">
        <v>0</v>
      </c>
      <c r="E87" s="24">
        <v>0</v>
      </c>
      <c r="F87" s="24" t="s">
        <v>110</v>
      </c>
      <c r="G87" s="47">
        <f>SUM(C87:F87)</f>
        <v>0</v>
      </c>
    </row>
    <row r="88" spans="2:7" ht="15">
      <c r="B88" s="39" t="s">
        <v>27</v>
      </c>
      <c r="C88" s="24">
        <v>0</v>
      </c>
      <c r="D88" s="24">
        <v>0</v>
      </c>
      <c r="E88" s="24">
        <v>0</v>
      </c>
      <c r="F88" s="24" t="s">
        <v>110</v>
      </c>
      <c r="G88" s="47">
        <f>AVERAGE(C88:F88)</f>
        <v>0</v>
      </c>
    </row>
    <row r="89" spans="2:7" ht="15">
      <c r="B89" s="39" t="s">
        <v>28</v>
      </c>
      <c r="C89" s="24">
        <v>0</v>
      </c>
      <c r="D89" s="24">
        <v>0</v>
      </c>
      <c r="E89" s="24">
        <v>0</v>
      </c>
      <c r="F89" s="24" t="s">
        <v>110</v>
      </c>
      <c r="G89" s="47">
        <f>SUM(C89:F89)</f>
        <v>0</v>
      </c>
    </row>
    <row r="90" spans="2:7" ht="15">
      <c r="B90" s="39" t="s">
        <v>108</v>
      </c>
      <c r="C90" s="24">
        <v>0</v>
      </c>
      <c r="D90" s="24">
        <v>0</v>
      </c>
      <c r="E90" s="24">
        <v>0</v>
      </c>
      <c r="F90" s="24" t="s">
        <v>110</v>
      </c>
      <c r="G90" s="47">
        <f>SUM(C90:F90)</f>
        <v>0</v>
      </c>
    </row>
    <row r="91" spans="2:7" ht="15">
      <c r="B91" s="71" t="s">
        <v>31</v>
      </c>
      <c r="C91" s="72"/>
      <c r="D91" s="72"/>
      <c r="E91" s="72"/>
      <c r="F91" s="72"/>
      <c r="G91" s="73"/>
    </row>
    <row r="92" spans="2:7" ht="15">
      <c r="B92" s="39" t="s">
        <v>25</v>
      </c>
      <c r="C92" s="39">
        <v>0</v>
      </c>
      <c r="D92" s="24">
        <v>0</v>
      </c>
      <c r="E92" s="24">
        <v>0</v>
      </c>
      <c r="F92" s="24" t="s">
        <v>110</v>
      </c>
      <c r="G92" s="37">
        <f>SUM(C92:F92)</f>
        <v>0</v>
      </c>
    </row>
    <row r="93" spans="2:7" ht="15">
      <c r="B93" s="39" t="s">
        <v>26</v>
      </c>
      <c r="C93" s="36">
        <v>0</v>
      </c>
      <c r="D93" s="24">
        <v>0</v>
      </c>
      <c r="E93" s="24">
        <v>0</v>
      </c>
      <c r="F93" s="24" t="s">
        <v>110</v>
      </c>
      <c r="G93" s="37">
        <f>SUM(C93:F93)</f>
        <v>0</v>
      </c>
    </row>
    <row r="94" spans="2:7" ht="15">
      <c r="B94" s="39" t="s">
        <v>27</v>
      </c>
      <c r="C94" s="42">
        <v>0</v>
      </c>
      <c r="D94" s="24">
        <v>0</v>
      </c>
      <c r="E94" s="24">
        <v>0</v>
      </c>
      <c r="F94" s="24" t="s">
        <v>110</v>
      </c>
      <c r="G94" s="37">
        <f>AVERAGE(C94:F94)</f>
        <v>0</v>
      </c>
    </row>
    <row r="95" spans="2:7" ht="15">
      <c r="B95" s="39" t="s">
        <v>28</v>
      </c>
      <c r="C95" s="42">
        <v>14</v>
      </c>
      <c r="D95" s="24">
        <v>0</v>
      </c>
      <c r="E95" s="24">
        <v>0</v>
      </c>
      <c r="F95" s="24" t="s">
        <v>110</v>
      </c>
      <c r="G95" s="37">
        <f>SUM(C95:F95)</f>
        <v>14</v>
      </c>
    </row>
    <row r="96" spans="2:7" ht="15">
      <c r="B96" s="39" t="s">
        <v>108</v>
      </c>
      <c r="C96" s="13">
        <v>210.041062</v>
      </c>
      <c r="D96" s="24">
        <v>0</v>
      </c>
      <c r="E96" s="24">
        <v>0</v>
      </c>
      <c r="F96" s="24" t="s">
        <v>110</v>
      </c>
      <c r="G96" s="13">
        <f>SUM(C96:F96)</f>
        <v>210.041062</v>
      </c>
    </row>
    <row r="97" spans="2:7" ht="15">
      <c r="B97" s="74" t="s">
        <v>91</v>
      </c>
      <c r="C97" s="75"/>
      <c r="D97" s="75"/>
      <c r="E97" s="75"/>
      <c r="F97" s="75"/>
      <c r="G97" s="76"/>
    </row>
    <row r="98" spans="2:7" ht="15">
      <c r="B98" s="22" t="s">
        <v>25</v>
      </c>
      <c r="C98" s="23">
        <v>11</v>
      </c>
      <c r="D98" s="22">
        <v>0</v>
      </c>
      <c r="E98" s="23">
        <v>0</v>
      </c>
      <c r="F98" s="25" t="s">
        <v>110</v>
      </c>
      <c r="G98" s="23">
        <f>SUM(C98:F98)</f>
        <v>11</v>
      </c>
    </row>
    <row r="99" spans="2:7" ht="15">
      <c r="B99" s="22" t="s">
        <v>26</v>
      </c>
      <c r="C99" s="23">
        <v>447.253306</v>
      </c>
      <c r="D99" s="22">
        <v>0</v>
      </c>
      <c r="E99" s="23">
        <v>0</v>
      </c>
      <c r="F99" s="25" t="s">
        <v>110</v>
      </c>
      <c r="G99" s="26">
        <f>SUM(C99:F99)</f>
        <v>447.253306</v>
      </c>
    </row>
    <row r="100" spans="2:7" ht="15">
      <c r="B100" s="22" t="s">
        <v>27</v>
      </c>
      <c r="C100" s="23">
        <v>286.909090909091</v>
      </c>
      <c r="D100" s="22">
        <v>0</v>
      </c>
      <c r="E100" s="23">
        <v>0</v>
      </c>
      <c r="F100" s="25" t="s">
        <v>110</v>
      </c>
      <c r="G100" s="23">
        <f>AVERAGE(C100:F100)</f>
        <v>95.63636363636367</v>
      </c>
    </row>
    <row r="101" spans="2:7" ht="15">
      <c r="B101" s="22" t="s">
        <v>28</v>
      </c>
      <c r="C101" s="23">
        <v>1160</v>
      </c>
      <c r="D101" s="22">
        <v>145</v>
      </c>
      <c r="E101" s="22">
        <v>7</v>
      </c>
      <c r="F101" s="33">
        <v>1</v>
      </c>
      <c r="G101" s="23">
        <f>SUM(C101:F101)</f>
        <v>1313</v>
      </c>
    </row>
    <row r="102" spans="2:7" ht="15">
      <c r="B102" s="22" t="s">
        <v>108</v>
      </c>
      <c r="C102" s="26">
        <v>23191.254897</v>
      </c>
      <c r="D102" s="26">
        <v>1718.85744</v>
      </c>
      <c r="E102" s="22">
        <v>89</v>
      </c>
      <c r="F102" s="26">
        <v>14.869134176764671</v>
      </c>
      <c r="G102" s="26">
        <f>SUM(C102:F102)</f>
        <v>25013.981471176765</v>
      </c>
    </row>
    <row r="103" spans="1:8" ht="15">
      <c r="A103" s="4"/>
      <c r="B103" s="56"/>
      <c r="C103" s="56"/>
      <c r="D103" s="56"/>
      <c r="E103" s="56"/>
      <c r="F103" s="56"/>
      <c r="G103" s="56"/>
      <c r="H103" s="56"/>
    </row>
    <row r="104" spans="2:7" ht="15">
      <c r="B104" s="55" t="s">
        <v>41</v>
      </c>
      <c r="C104" s="55"/>
      <c r="D104" s="55"/>
      <c r="E104" s="55"/>
      <c r="F104" s="55"/>
      <c r="G104" s="55"/>
    </row>
    <row r="105" spans="2:7" ht="15">
      <c r="B105" s="70" t="s">
        <v>40</v>
      </c>
      <c r="C105" s="70"/>
      <c r="D105" s="70"/>
      <c r="E105" s="70"/>
      <c r="F105" s="70"/>
      <c r="G105" s="70"/>
    </row>
    <row r="106" spans="2:7" ht="15">
      <c r="B106" s="39" t="s">
        <v>37</v>
      </c>
      <c r="C106" s="14">
        <v>2.1</v>
      </c>
      <c r="D106" s="17">
        <v>2.6976867030965743</v>
      </c>
      <c r="E106" s="17">
        <v>2.63</v>
      </c>
      <c r="F106" s="17">
        <v>2.32</v>
      </c>
      <c r="G106" s="17">
        <f>AVERAGE(C106:F106)</f>
        <v>2.4369216757741436</v>
      </c>
    </row>
    <row r="107" spans="2:7" ht="15">
      <c r="B107" s="39" t="s">
        <v>38</v>
      </c>
      <c r="C107" s="14">
        <v>2.1</v>
      </c>
      <c r="D107" s="17">
        <v>2.557235462345107</v>
      </c>
      <c r="E107" s="39">
        <v>2.56</v>
      </c>
      <c r="F107" s="17">
        <v>2.32</v>
      </c>
      <c r="G107" s="17">
        <f>AVERAGE(C107:F107)</f>
        <v>2.3843088655862767</v>
      </c>
    </row>
    <row r="108" spans="2:7" ht="15">
      <c r="B108" s="39" t="s">
        <v>39</v>
      </c>
      <c r="C108" s="14">
        <v>2.1</v>
      </c>
      <c r="D108" s="17">
        <v>2.4319413919413604</v>
      </c>
      <c r="E108" s="39">
        <v>2.39</v>
      </c>
      <c r="F108" s="17">
        <v>2.32</v>
      </c>
      <c r="G108" s="17">
        <f>AVERAGE(C108:F108)</f>
        <v>2.3104853479853404</v>
      </c>
    </row>
    <row r="109" spans="2:7" ht="15">
      <c r="B109" s="70" t="s">
        <v>85</v>
      </c>
      <c r="C109" s="70"/>
      <c r="D109" s="70"/>
      <c r="E109" s="70"/>
      <c r="F109" s="70"/>
      <c r="G109" s="70"/>
    </row>
    <row r="110" spans="2:7" ht="15">
      <c r="B110" s="39" t="s">
        <v>37</v>
      </c>
      <c r="C110" s="14">
        <v>0.99</v>
      </c>
      <c r="D110" s="17">
        <v>1.77875</v>
      </c>
      <c r="E110" s="39">
        <v>1.77</v>
      </c>
      <c r="F110" s="17">
        <v>1.73</v>
      </c>
      <c r="G110" s="17">
        <f>AVERAGE(C110:F110)</f>
        <v>1.5671875000000002</v>
      </c>
    </row>
    <row r="111" spans="2:7" ht="15">
      <c r="B111" s="39" t="s">
        <v>38</v>
      </c>
      <c r="C111" s="14">
        <v>1.73</v>
      </c>
      <c r="D111" s="17">
        <v>1.779545454545457</v>
      </c>
      <c r="E111" s="39">
        <v>1.76</v>
      </c>
      <c r="F111" s="17">
        <v>1.73</v>
      </c>
      <c r="G111" s="17">
        <f>AVERAGE(C111:F111)</f>
        <v>1.7498863636363642</v>
      </c>
    </row>
    <row r="112" spans="2:7" ht="15">
      <c r="B112" s="39" t="s">
        <v>39</v>
      </c>
      <c r="C112" s="14">
        <v>1.73</v>
      </c>
      <c r="D112" s="17">
        <v>1.7787375415282418</v>
      </c>
      <c r="E112" s="17">
        <v>1.76</v>
      </c>
      <c r="F112" s="17">
        <v>1.73</v>
      </c>
      <c r="G112" s="17">
        <f>AVERAGE(C112:F112)</f>
        <v>1.7496843853820603</v>
      </c>
    </row>
    <row r="113" spans="1:9" ht="15">
      <c r="A113" s="4"/>
      <c r="B113" s="56"/>
      <c r="C113" s="56"/>
      <c r="D113" s="56"/>
      <c r="E113" s="56"/>
      <c r="F113" s="56"/>
      <c r="G113" s="56"/>
      <c r="H113" s="56"/>
      <c r="I113" s="56"/>
    </row>
    <row r="114" spans="2:7" ht="15">
      <c r="B114" s="70" t="s">
        <v>42</v>
      </c>
      <c r="C114" s="70"/>
      <c r="D114" s="70"/>
      <c r="E114" s="70"/>
      <c r="F114" s="70"/>
      <c r="G114" s="70"/>
    </row>
    <row r="115" spans="2:7" ht="15">
      <c r="B115" s="39" t="s">
        <v>37</v>
      </c>
      <c r="C115" s="14">
        <v>1.72</v>
      </c>
      <c r="D115" s="17">
        <v>1.7622123893805288</v>
      </c>
      <c r="E115" s="17">
        <v>1.75</v>
      </c>
      <c r="F115" s="17">
        <v>1.72</v>
      </c>
      <c r="G115" s="17">
        <f>AVERAGE(C115:F115)</f>
        <v>1.738053097345132</v>
      </c>
    </row>
    <row r="116" spans="2:7" ht="15">
      <c r="B116" s="39" t="s">
        <v>38</v>
      </c>
      <c r="C116" s="14">
        <v>1.72</v>
      </c>
      <c r="D116" s="17">
        <v>1.7611111111111077</v>
      </c>
      <c r="E116" s="39">
        <v>1.75</v>
      </c>
      <c r="F116" s="17">
        <v>1.72</v>
      </c>
      <c r="G116" s="17">
        <f>AVERAGE(C116:F116)</f>
        <v>1.737777777777777</v>
      </c>
    </row>
    <row r="117" spans="2:7" ht="15">
      <c r="B117" s="39" t="s">
        <v>39</v>
      </c>
      <c r="C117" s="14">
        <v>1.72</v>
      </c>
      <c r="D117" s="17">
        <v>1.7614298520842575</v>
      </c>
      <c r="E117" s="39">
        <v>1.75</v>
      </c>
      <c r="F117" s="17">
        <v>1.72</v>
      </c>
      <c r="G117" s="17">
        <f>AVERAGE(C117:F117)</f>
        <v>1.7378574630210644</v>
      </c>
    </row>
    <row r="118" spans="2:7" ht="15">
      <c r="B118" s="71" t="s">
        <v>86</v>
      </c>
      <c r="C118" s="72"/>
      <c r="D118" s="72"/>
      <c r="E118" s="72"/>
      <c r="F118" s="72"/>
      <c r="G118" s="73"/>
    </row>
    <row r="119" spans="2:7" ht="15">
      <c r="B119" s="39" t="s">
        <v>37</v>
      </c>
      <c r="C119" s="14">
        <v>0.98</v>
      </c>
      <c r="D119" s="17">
        <v>1.7627272727272731</v>
      </c>
      <c r="E119" s="39">
        <v>0</v>
      </c>
      <c r="F119" s="17">
        <v>1.72</v>
      </c>
      <c r="G119" s="17">
        <f>AVERAGE(C119:F119)</f>
        <v>1.1156818181818182</v>
      </c>
    </row>
    <row r="120" spans="2:7" ht="15">
      <c r="B120" s="39" t="s">
        <v>38</v>
      </c>
      <c r="C120" s="14">
        <v>0.99</v>
      </c>
      <c r="D120" s="17">
        <v>1.7627272727272731</v>
      </c>
      <c r="E120" s="39">
        <v>0</v>
      </c>
      <c r="F120" s="17">
        <v>1.72</v>
      </c>
      <c r="G120" s="17">
        <f>AVERAGE(C120:F120)</f>
        <v>1.1181818181818182</v>
      </c>
    </row>
    <row r="121" spans="2:7" ht="15">
      <c r="B121" s="39" t="s">
        <v>39</v>
      </c>
      <c r="C121" s="14">
        <v>0.99</v>
      </c>
      <c r="D121" s="17">
        <v>1.7627272727272731</v>
      </c>
      <c r="E121" s="17">
        <v>0.99</v>
      </c>
      <c r="F121" s="17">
        <v>1.72</v>
      </c>
      <c r="G121" s="17">
        <f>AVERAGE(C121:F121)</f>
        <v>1.3656818181818182</v>
      </c>
    </row>
    <row r="122" spans="1:8" ht="15">
      <c r="A122" s="4"/>
      <c r="B122" s="56"/>
      <c r="C122" s="56"/>
      <c r="D122" s="56"/>
      <c r="E122" s="56"/>
      <c r="F122" s="56"/>
      <c r="G122" s="56"/>
      <c r="H122" s="56"/>
    </row>
    <row r="123" spans="2:7" ht="15">
      <c r="B123" s="60" t="s">
        <v>43</v>
      </c>
      <c r="C123" s="61"/>
      <c r="D123" s="61"/>
      <c r="E123" s="61"/>
      <c r="F123" s="61"/>
      <c r="G123" s="62"/>
    </row>
    <row r="124" spans="2:8" ht="15">
      <c r="B124" s="2" t="s">
        <v>105</v>
      </c>
      <c r="C124" s="14">
        <v>5.64968547464806</v>
      </c>
      <c r="D124" s="32">
        <v>0</v>
      </c>
      <c r="E124" s="24">
        <v>0</v>
      </c>
      <c r="F124" s="24" t="s">
        <v>110</v>
      </c>
      <c r="G124" s="14">
        <f>AVERAGE(C124:F124)</f>
        <v>1.8832284915493533</v>
      </c>
      <c r="H124" s="3"/>
    </row>
    <row r="125" spans="2:7" ht="15">
      <c r="B125" s="60" t="s">
        <v>111</v>
      </c>
      <c r="C125" s="61"/>
      <c r="D125" s="61"/>
      <c r="E125" s="61"/>
      <c r="F125" s="61"/>
      <c r="G125" s="62"/>
    </row>
    <row r="126" spans="2:7" ht="15">
      <c r="B126" s="5" t="s">
        <v>106</v>
      </c>
      <c r="C126" s="14">
        <v>1.92626302940733</v>
      </c>
      <c r="D126" s="14">
        <v>2.1346</v>
      </c>
      <c r="E126" s="14">
        <v>2.234227</v>
      </c>
      <c r="F126" s="15">
        <v>2.37</v>
      </c>
      <c r="G126" s="14">
        <f>AVERAGE(C126:F126)</f>
        <v>2.1662725073518327</v>
      </c>
    </row>
    <row r="127" spans="1:8" ht="15">
      <c r="A127" s="4"/>
      <c r="B127" s="69"/>
      <c r="C127" s="69"/>
      <c r="D127" s="69"/>
      <c r="E127" s="69"/>
      <c r="F127" s="69"/>
      <c r="G127" s="69"/>
      <c r="H127" s="69"/>
    </row>
    <row r="128" spans="2:7" ht="15">
      <c r="B128" s="55" t="s">
        <v>44</v>
      </c>
      <c r="C128" s="55"/>
      <c r="D128" s="55"/>
      <c r="E128" s="55"/>
      <c r="F128" s="55"/>
      <c r="G128" s="55"/>
    </row>
    <row r="129" spans="2:7" ht="15">
      <c r="B129" s="39" t="s">
        <v>45</v>
      </c>
      <c r="C129" s="37">
        <v>365159</v>
      </c>
      <c r="D129" s="40">
        <v>38349</v>
      </c>
      <c r="E129" s="37">
        <v>8590</v>
      </c>
      <c r="F129" s="39">
        <v>341</v>
      </c>
      <c r="G129" s="37">
        <f>SUM(C129:F129)</f>
        <v>412439</v>
      </c>
    </row>
    <row r="130" spans="2:7" ht="15">
      <c r="B130" s="39" t="s">
        <v>46</v>
      </c>
      <c r="C130" s="13">
        <v>184377.897821</v>
      </c>
      <c r="D130" s="13">
        <v>4564.337616</v>
      </c>
      <c r="E130" s="37">
        <v>1149</v>
      </c>
      <c r="F130" s="37">
        <v>50</v>
      </c>
      <c r="G130" s="13">
        <f>SUM(C130:F130)</f>
        <v>190141.235437</v>
      </c>
    </row>
    <row r="131" spans="1:8" ht="15">
      <c r="A131" s="4"/>
      <c r="B131" s="56"/>
      <c r="C131" s="56"/>
      <c r="D131" s="56"/>
      <c r="E131" s="56"/>
      <c r="F131" s="56"/>
      <c r="G131" s="56"/>
      <c r="H131" s="56"/>
    </row>
    <row r="132" spans="2:7" ht="15">
      <c r="B132" s="55" t="s">
        <v>47</v>
      </c>
      <c r="C132" s="55"/>
      <c r="D132" s="55"/>
      <c r="E132" s="55"/>
      <c r="F132" s="55"/>
      <c r="G132" s="55"/>
    </row>
    <row r="133" spans="2:7" ht="15">
      <c r="B133" s="39" t="s">
        <v>48</v>
      </c>
      <c r="C133" s="41">
        <v>611900</v>
      </c>
      <c r="D133" s="40">
        <v>291325</v>
      </c>
      <c r="E133" s="40">
        <v>143773</v>
      </c>
      <c r="F133" s="37">
        <v>399504</v>
      </c>
      <c r="G133" s="37">
        <f>SUM(C133:F133)</f>
        <v>1446502</v>
      </c>
    </row>
    <row r="134" spans="1:8" ht="15">
      <c r="A134" s="4"/>
      <c r="B134" s="56"/>
      <c r="C134" s="56"/>
      <c r="D134" s="56"/>
      <c r="E134" s="56"/>
      <c r="F134" s="56"/>
      <c r="G134" s="56"/>
      <c r="H134" s="56"/>
    </row>
    <row r="135" spans="2:7" ht="21">
      <c r="B135" s="68" t="s">
        <v>88</v>
      </c>
      <c r="C135" s="68"/>
      <c r="D135" s="68"/>
      <c r="E135" s="68"/>
      <c r="F135" s="68"/>
      <c r="G135" s="68"/>
    </row>
    <row r="136" spans="2:7" ht="15">
      <c r="B136" s="55" t="s">
        <v>49</v>
      </c>
      <c r="C136" s="55"/>
      <c r="D136" s="55"/>
      <c r="E136" s="55"/>
      <c r="F136" s="55"/>
      <c r="G136" s="55"/>
    </row>
    <row r="137" spans="2:9" ht="15">
      <c r="B137" s="39" t="s">
        <v>50</v>
      </c>
      <c r="C137" s="37">
        <v>47676</v>
      </c>
      <c r="D137" s="37">
        <v>7649</v>
      </c>
      <c r="E137" s="37">
        <v>0</v>
      </c>
      <c r="F137" s="37">
        <v>10260</v>
      </c>
      <c r="G137" s="40">
        <f>SUM(C137:F137)</f>
        <v>65585</v>
      </c>
      <c r="H137" s="9"/>
      <c r="I137" s="9"/>
    </row>
    <row r="138" spans="2:9" ht="15">
      <c r="B138" s="39" t="s">
        <v>51</v>
      </c>
      <c r="C138" s="37">
        <v>1725</v>
      </c>
      <c r="D138" s="37">
        <v>2393</v>
      </c>
      <c r="E138" s="37">
        <v>10</v>
      </c>
      <c r="F138" s="37">
        <v>687</v>
      </c>
      <c r="G138" s="40">
        <f>SUM(C138:F138)</f>
        <v>4815</v>
      </c>
      <c r="H138" s="9"/>
      <c r="I138" s="9"/>
    </row>
    <row r="139" spans="1:9" ht="15">
      <c r="A139" s="4"/>
      <c r="B139" s="56"/>
      <c r="C139" s="56"/>
      <c r="D139" s="56"/>
      <c r="E139" s="56"/>
      <c r="F139" s="56"/>
      <c r="G139" s="56"/>
      <c r="H139" s="56"/>
      <c r="I139" s="9"/>
    </row>
    <row r="140" spans="2:9" ht="15">
      <c r="B140" s="60" t="s">
        <v>52</v>
      </c>
      <c r="C140" s="61"/>
      <c r="D140" s="61"/>
      <c r="E140" s="61"/>
      <c r="F140" s="61"/>
      <c r="G140" s="62"/>
      <c r="I140" s="9"/>
    </row>
    <row r="141" spans="2:9" ht="15">
      <c r="B141" s="39" t="s">
        <v>53</v>
      </c>
      <c r="C141" s="37">
        <v>0</v>
      </c>
      <c r="D141" s="40">
        <v>0</v>
      </c>
      <c r="E141" s="37">
        <v>0</v>
      </c>
      <c r="F141" s="24" t="s">
        <v>110</v>
      </c>
      <c r="G141" s="40">
        <f>SUM(C141:F141)</f>
        <v>0</v>
      </c>
      <c r="H141" s="9"/>
      <c r="I141" s="9"/>
    </row>
    <row r="142" spans="1:8" ht="15">
      <c r="A142" s="4"/>
      <c r="B142" s="56"/>
      <c r="C142" s="56"/>
      <c r="D142" s="56"/>
      <c r="E142" s="56"/>
      <c r="F142" s="56"/>
      <c r="G142" s="56"/>
      <c r="H142" s="56"/>
    </row>
    <row r="143" spans="2:7" ht="21">
      <c r="B143" s="64" t="s">
        <v>89</v>
      </c>
      <c r="C143" s="65"/>
      <c r="D143" s="65"/>
      <c r="E143" s="65"/>
      <c r="F143" s="65"/>
      <c r="G143" s="66"/>
    </row>
    <row r="144" spans="2:7" ht="15">
      <c r="B144" s="60" t="s">
        <v>83</v>
      </c>
      <c r="C144" s="61"/>
      <c r="D144" s="61"/>
      <c r="E144" s="61"/>
      <c r="F144" s="61"/>
      <c r="G144" s="62"/>
    </row>
    <row r="145" spans="1:8" ht="15">
      <c r="A145" s="4"/>
      <c r="B145" s="67"/>
      <c r="C145" s="67"/>
      <c r="D145" s="67"/>
      <c r="E145" s="67"/>
      <c r="F145" s="67"/>
      <c r="G145" s="67"/>
      <c r="H145" s="67"/>
    </row>
    <row r="146" spans="2:7" ht="15">
      <c r="B146" s="63" t="s">
        <v>54</v>
      </c>
      <c r="C146" s="63"/>
      <c r="D146" s="63"/>
      <c r="E146" s="63"/>
      <c r="F146" s="63"/>
      <c r="G146" s="63"/>
    </row>
    <row r="147" spans="2:7" ht="15">
      <c r="B147" s="39" t="s">
        <v>55</v>
      </c>
      <c r="C147" s="37">
        <v>151</v>
      </c>
      <c r="D147" s="40">
        <v>570.015151515152</v>
      </c>
      <c r="E147" s="37">
        <v>0</v>
      </c>
      <c r="F147" s="37">
        <v>1</v>
      </c>
      <c r="G147" s="37">
        <f>SUM(C147:F147)</f>
        <v>722.015151515152</v>
      </c>
    </row>
    <row r="148" spans="2:7" ht="15">
      <c r="B148" s="39" t="s">
        <v>56</v>
      </c>
      <c r="C148" s="13">
        <v>3.135</v>
      </c>
      <c r="D148" s="13">
        <v>11.647</v>
      </c>
      <c r="E148" s="47">
        <v>0</v>
      </c>
      <c r="F148" s="13">
        <v>0.02</v>
      </c>
      <c r="G148" s="13">
        <f>SUM(C148:F148)</f>
        <v>14.802</v>
      </c>
    </row>
    <row r="149" spans="1:8" ht="15">
      <c r="A149" s="4"/>
      <c r="B149" s="56"/>
      <c r="C149" s="56"/>
      <c r="D149" s="56"/>
      <c r="E149" s="56"/>
      <c r="F149" s="56"/>
      <c r="G149" s="56"/>
      <c r="H149" s="56"/>
    </row>
    <row r="150" spans="2:7" ht="15">
      <c r="B150" s="63" t="s">
        <v>57</v>
      </c>
      <c r="C150" s="63"/>
      <c r="D150" s="63"/>
      <c r="E150" s="63"/>
      <c r="F150" s="63"/>
      <c r="G150" s="63"/>
    </row>
    <row r="151" spans="2:8" ht="15">
      <c r="B151" s="39" t="s">
        <v>58</v>
      </c>
      <c r="C151" s="39">
        <v>0</v>
      </c>
      <c r="D151" s="39">
        <v>917.8</v>
      </c>
      <c r="E151" s="39">
        <v>541</v>
      </c>
      <c r="F151" s="34">
        <v>0</v>
      </c>
      <c r="G151" s="37">
        <f>SUM(C151:F151)</f>
        <v>1458.8</v>
      </c>
      <c r="H151" s="27"/>
    </row>
    <row r="152" spans="2:8" ht="15">
      <c r="B152" s="39" t="s">
        <v>59</v>
      </c>
      <c r="C152" s="39">
        <v>0</v>
      </c>
      <c r="D152" s="39">
        <v>43.72</v>
      </c>
      <c r="E152" s="13">
        <v>12.338</v>
      </c>
      <c r="F152" s="34">
        <v>0</v>
      </c>
      <c r="G152" s="13">
        <f>SUM(C152:F152)</f>
        <v>56.058</v>
      </c>
      <c r="H152" s="27"/>
    </row>
    <row r="153" spans="1:8" ht="15">
      <c r="A153" s="4"/>
      <c r="B153" s="56"/>
      <c r="C153" s="56"/>
      <c r="D153" s="56"/>
      <c r="E153" s="56"/>
      <c r="F153" s="56"/>
      <c r="G153" s="56"/>
      <c r="H153" s="56"/>
    </row>
    <row r="154" spans="2:7" ht="15">
      <c r="B154" s="63" t="s">
        <v>62</v>
      </c>
      <c r="C154" s="63"/>
      <c r="D154" s="63"/>
      <c r="E154" s="63"/>
      <c r="F154" s="63"/>
      <c r="G154" s="63"/>
    </row>
    <row r="155" spans="2:8" ht="15">
      <c r="B155" s="39" t="s">
        <v>60</v>
      </c>
      <c r="C155" s="39">
        <v>0</v>
      </c>
      <c r="D155" s="40">
        <v>277</v>
      </c>
      <c r="E155" s="39">
        <v>0</v>
      </c>
      <c r="F155" s="34">
        <v>0</v>
      </c>
      <c r="G155" s="37">
        <f>SUM(C155:F155)</f>
        <v>277</v>
      </c>
      <c r="H155" s="27"/>
    </row>
    <row r="156" spans="2:8" ht="15">
      <c r="B156" s="39" t="s">
        <v>61</v>
      </c>
      <c r="C156" s="39">
        <v>0</v>
      </c>
      <c r="D156" s="13">
        <v>3.22</v>
      </c>
      <c r="E156" s="39">
        <v>0</v>
      </c>
      <c r="F156" s="34">
        <v>0</v>
      </c>
      <c r="G156" s="13">
        <f>SUM(C156:F156)</f>
        <v>3.22</v>
      </c>
      <c r="H156" s="27"/>
    </row>
    <row r="157" spans="1:8" ht="15">
      <c r="A157" s="4"/>
      <c r="B157" s="56"/>
      <c r="C157" s="56"/>
      <c r="D157" s="56"/>
      <c r="E157" s="56"/>
      <c r="F157" s="56"/>
      <c r="G157" s="56"/>
      <c r="H157" s="56"/>
    </row>
    <row r="158" spans="2:7" ht="15">
      <c r="B158" s="63" t="s">
        <v>74</v>
      </c>
      <c r="C158" s="63"/>
      <c r="D158" s="63"/>
      <c r="E158" s="63"/>
      <c r="F158" s="63"/>
      <c r="G158" s="63"/>
    </row>
    <row r="159" spans="2:7" ht="15">
      <c r="B159" s="22" t="s">
        <v>75</v>
      </c>
      <c r="C159" s="23">
        <v>151</v>
      </c>
      <c r="D159" s="23">
        <v>1764.815151515152</v>
      </c>
      <c r="E159" s="23">
        <v>541</v>
      </c>
      <c r="F159" s="23">
        <v>1</v>
      </c>
      <c r="G159" s="23">
        <f>SUM(C159:F159)</f>
        <v>2457.815151515152</v>
      </c>
    </row>
    <row r="160" spans="2:7" ht="15">
      <c r="B160" s="22" t="s">
        <v>76</v>
      </c>
      <c r="C160" s="26">
        <v>3.135</v>
      </c>
      <c r="D160" s="26">
        <v>58.586999999999996</v>
      </c>
      <c r="E160" s="26">
        <v>12.338</v>
      </c>
      <c r="F160" s="26">
        <v>0.02</v>
      </c>
      <c r="G160" s="26">
        <f>SUM(C160:F160)</f>
        <v>74.07999999999998</v>
      </c>
    </row>
    <row r="161" spans="1:8" ht="15">
      <c r="A161" s="4"/>
      <c r="B161" s="56"/>
      <c r="C161" s="56"/>
      <c r="D161" s="56"/>
      <c r="E161" s="56"/>
      <c r="F161" s="56"/>
      <c r="G161" s="56"/>
      <c r="H161" s="56"/>
    </row>
    <row r="162" spans="2:7" ht="15">
      <c r="B162" s="55" t="s">
        <v>63</v>
      </c>
      <c r="C162" s="55"/>
      <c r="D162" s="55"/>
      <c r="E162" s="55"/>
      <c r="F162" s="55"/>
      <c r="G162" s="55"/>
    </row>
    <row r="163" spans="2:7" ht="15">
      <c r="B163" s="18" t="s">
        <v>60</v>
      </c>
      <c r="C163" s="37">
        <v>4660</v>
      </c>
      <c r="D163" s="40">
        <v>28338.1715921934</v>
      </c>
      <c r="E163" s="37">
        <v>4744</v>
      </c>
      <c r="F163" s="37">
        <v>16</v>
      </c>
      <c r="G163" s="37">
        <f>SUM(C163:F163)</f>
        <v>37758.1715921934</v>
      </c>
    </row>
    <row r="164" spans="2:7" ht="15">
      <c r="B164" s="18" t="s">
        <v>61</v>
      </c>
      <c r="C164" s="13">
        <v>106.8498</v>
      </c>
      <c r="D164" s="13">
        <v>136.93182099999999</v>
      </c>
      <c r="E164" s="13">
        <v>41.655766</v>
      </c>
      <c r="F164" s="13">
        <v>0.05679</v>
      </c>
      <c r="G164" s="13">
        <f>SUM(C164:F164)</f>
        <v>285.4941769999999</v>
      </c>
    </row>
    <row r="165" spans="1:7" ht="15">
      <c r="A165" s="4"/>
      <c r="B165" s="56"/>
      <c r="C165" s="56"/>
      <c r="D165" s="56"/>
      <c r="E165" s="56"/>
      <c r="F165" s="56"/>
      <c r="G165" s="56"/>
    </row>
    <row r="166" spans="2:7" ht="15">
      <c r="B166" s="60" t="s">
        <v>64</v>
      </c>
      <c r="C166" s="61"/>
      <c r="D166" s="61"/>
      <c r="E166" s="61"/>
      <c r="F166" s="61"/>
      <c r="G166" s="62"/>
    </row>
    <row r="167" spans="2:7" ht="15">
      <c r="B167" s="57" t="s">
        <v>65</v>
      </c>
      <c r="C167" s="58"/>
      <c r="D167" s="58"/>
      <c r="E167" s="58"/>
      <c r="F167" s="58"/>
      <c r="G167" s="59"/>
    </row>
    <row r="168" spans="2:7" ht="15">
      <c r="B168" s="39" t="s">
        <v>66</v>
      </c>
      <c r="C168" s="37">
        <v>334</v>
      </c>
      <c r="D168" s="40">
        <v>1680.95238095238</v>
      </c>
      <c r="E168" s="37">
        <v>102</v>
      </c>
      <c r="F168" s="40">
        <v>20</v>
      </c>
      <c r="G168" s="37">
        <f>SUM(C168:F168)</f>
        <v>2136.95238095238</v>
      </c>
    </row>
    <row r="169" spans="2:7" ht="15">
      <c r="B169" s="39" t="s">
        <v>67</v>
      </c>
      <c r="C169" s="13">
        <v>8.35</v>
      </c>
      <c r="D169" s="13">
        <v>35.419288</v>
      </c>
      <c r="E169" s="13">
        <v>2.04</v>
      </c>
      <c r="F169" s="13">
        <v>0.52</v>
      </c>
      <c r="G169" s="13">
        <f>SUM(C169:F169)</f>
        <v>46.329288000000005</v>
      </c>
    </row>
    <row r="170" spans="1:7" ht="15">
      <c r="A170" s="4"/>
      <c r="B170" s="56"/>
      <c r="C170" s="56"/>
      <c r="D170" s="56"/>
      <c r="E170" s="56"/>
      <c r="F170" s="56"/>
      <c r="G170" s="56"/>
    </row>
    <row r="171" spans="2:7" ht="15">
      <c r="B171" s="57" t="s">
        <v>68</v>
      </c>
      <c r="C171" s="58"/>
      <c r="D171" s="58"/>
      <c r="E171" s="58"/>
      <c r="F171" s="58"/>
      <c r="G171" s="59"/>
    </row>
    <row r="172" spans="2:7" ht="15">
      <c r="B172" s="39" t="s">
        <v>69</v>
      </c>
      <c r="C172" s="37">
        <v>2133</v>
      </c>
      <c r="D172" s="40">
        <v>1026</v>
      </c>
      <c r="E172" s="37">
        <v>348</v>
      </c>
      <c r="F172" s="40">
        <v>92</v>
      </c>
      <c r="G172" s="37">
        <f>SUM(C172:F172)</f>
        <v>3599</v>
      </c>
    </row>
    <row r="173" spans="2:7" ht="15">
      <c r="B173" s="39" t="s">
        <v>67</v>
      </c>
      <c r="C173" s="13">
        <v>46.926</v>
      </c>
      <c r="D173" s="13">
        <v>21.537</v>
      </c>
      <c r="E173" s="13">
        <v>6.96</v>
      </c>
      <c r="F173" s="13">
        <v>2.116</v>
      </c>
      <c r="G173" s="13">
        <f>SUM(C173:F173)</f>
        <v>77.53899999999999</v>
      </c>
    </row>
    <row r="174" spans="1:8" ht="15">
      <c r="A174" s="4"/>
      <c r="B174" s="56"/>
      <c r="C174" s="56"/>
      <c r="D174" s="56"/>
      <c r="E174" s="56"/>
      <c r="F174" s="56"/>
      <c r="G174" s="56"/>
      <c r="H174" s="56"/>
    </row>
    <row r="175" spans="2:7" ht="15">
      <c r="B175" s="57" t="s">
        <v>70</v>
      </c>
      <c r="C175" s="58"/>
      <c r="D175" s="58"/>
      <c r="E175" s="58"/>
      <c r="F175" s="58"/>
      <c r="G175" s="59"/>
    </row>
    <row r="176" spans="2:7" ht="15">
      <c r="B176" s="39" t="s">
        <v>69</v>
      </c>
      <c r="C176" s="40">
        <v>313</v>
      </c>
      <c r="D176" s="40">
        <v>393</v>
      </c>
      <c r="E176" s="37">
        <v>243</v>
      </c>
      <c r="F176" s="40">
        <v>41</v>
      </c>
      <c r="G176" s="37">
        <f>SUM(C176:F176)</f>
        <v>990</v>
      </c>
    </row>
    <row r="177" spans="2:7" ht="15">
      <c r="B177" s="39" t="s">
        <v>67</v>
      </c>
      <c r="C177" s="13">
        <v>21.91</v>
      </c>
      <c r="D177" s="13">
        <v>31.3</v>
      </c>
      <c r="E177" s="13">
        <v>13.598944</v>
      </c>
      <c r="F177" s="13">
        <v>3.3</v>
      </c>
      <c r="G177" s="13">
        <f>SUM(C177:F177)</f>
        <v>70.108944</v>
      </c>
    </row>
    <row r="178" spans="1:8" ht="15">
      <c r="A178" s="4"/>
      <c r="B178" s="56"/>
      <c r="C178" s="56"/>
      <c r="D178" s="56"/>
      <c r="E178" s="56"/>
      <c r="F178" s="56"/>
      <c r="G178" s="56"/>
      <c r="H178" s="56"/>
    </row>
    <row r="179" spans="2:7" ht="15">
      <c r="B179" s="57" t="s">
        <v>71</v>
      </c>
      <c r="C179" s="58"/>
      <c r="D179" s="58"/>
      <c r="E179" s="58"/>
      <c r="F179" s="58"/>
      <c r="G179" s="59"/>
    </row>
    <row r="180" spans="2:7" ht="15">
      <c r="B180" s="39" t="s">
        <v>69</v>
      </c>
      <c r="C180" s="40">
        <v>355</v>
      </c>
      <c r="D180" s="40">
        <v>18</v>
      </c>
      <c r="E180" s="29">
        <v>0</v>
      </c>
      <c r="F180" s="40">
        <v>12</v>
      </c>
      <c r="G180" s="37">
        <f>SUM(C180:F180)</f>
        <v>385</v>
      </c>
    </row>
    <row r="181" spans="2:7" ht="15">
      <c r="B181" s="39" t="s">
        <v>67</v>
      </c>
      <c r="C181" s="13">
        <v>10.895</v>
      </c>
      <c r="D181" s="13">
        <v>0.9</v>
      </c>
      <c r="E181" s="29">
        <v>0</v>
      </c>
      <c r="F181" s="13">
        <v>0.85</v>
      </c>
      <c r="G181" s="13">
        <f>SUM(C181:F181)</f>
        <v>12.645</v>
      </c>
    </row>
    <row r="182" spans="1:8" ht="15">
      <c r="A182" s="4"/>
      <c r="B182" s="56"/>
      <c r="C182" s="56"/>
      <c r="D182" s="56"/>
      <c r="E182" s="56"/>
      <c r="F182" s="56"/>
      <c r="G182" s="56"/>
      <c r="H182" s="56"/>
    </row>
    <row r="183" spans="2:7" ht="15">
      <c r="B183" s="55" t="s">
        <v>77</v>
      </c>
      <c r="C183" s="55"/>
      <c r="D183" s="55"/>
      <c r="E183" s="55"/>
      <c r="F183" s="55"/>
      <c r="G183" s="55"/>
    </row>
    <row r="184" spans="2:7" ht="15">
      <c r="B184" s="22" t="s">
        <v>78</v>
      </c>
      <c r="C184" s="23">
        <v>3135</v>
      </c>
      <c r="D184" s="23">
        <v>3117.95238095238</v>
      </c>
      <c r="E184" s="23">
        <v>693</v>
      </c>
      <c r="F184" s="23">
        <v>181</v>
      </c>
      <c r="G184" s="23">
        <f>SUM(C184:F184)</f>
        <v>7126.95238095238</v>
      </c>
    </row>
    <row r="185" spans="2:7" ht="15">
      <c r="B185" s="22" t="s">
        <v>79</v>
      </c>
      <c r="C185" s="26">
        <v>88.08099999999999</v>
      </c>
      <c r="D185" s="26">
        <v>89.156288</v>
      </c>
      <c r="E185" s="26">
        <v>22.598944</v>
      </c>
      <c r="F185" s="26">
        <v>6.84279</v>
      </c>
      <c r="G185" s="26">
        <f>SUM(C185:F185)</f>
        <v>206.67902199999997</v>
      </c>
    </row>
    <row r="186" spans="1:8" ht="15">
      <c r="A186" s="4"/>
      <c r="B186" s="56"/>
      <c r="C186" s="56"/>
      <c r="D186" s="56"/>
      <c r="E186" s="56"/>
      <c r="F186" s="56"/>
      <c r="G186" s="56"/>
      <c r="H186" s="56"/>
    </row>
    <row r="187" spans="2:7" ht="15">
      <c r="B187" s="55" t="s">
        <v>72</v>
      </c>
      <c r="C187" s="55"/>
      <c r="D187" s="55"/>
      <c r="E187" s="55"/>
      <c r="F187" s="55"/>
      <c r="G187" s="55"/>
    </row>
    <row r="188" spans="2:7" ht="15">
      <c r="B188" s="18" t="s">
        <v>93</v>
      </c>
      <c r="C188" s="37">
        <v>1018</v>
      </c>
      <c r="D188" s="40">
        <v>44990.22303427</v>
      </c>
      <c r="E188" s="37">
        <v>48</v>
      </c>
      <c r="F188" s="35">
        <v>0</v>
      </c>
      <c r="G188" s="37">
        <f>SUM(C188:F188)</f>
        <v>46056.22303427</v>
      </c>
    </row>
    <row r="189" spans="2:7" ht="15">
      <c r="B189" s="18" t="s">
        <v>94</v>
      </c>
      <c r="C189" s="13">
        <v>6.767794</v>
      </c>
      <c r="D189" s="13">
        <v>215.67031300000002</v>
      </c>
      <c r="E189" s="13">
        <v>1.94</v>
      </c>
      <c r="F189" s="35">
        <v>0</v>
      </c>
      <c r="G189" s="13">
        <f>SUM(C189:F189)</f>
        <v>224.37810700000003</v>
      </c>
    </row>
    <row r="190" spans="1:8" ht="15">
      <c r="A190" s="4"/>
      <c r="B190" s="56"/>
      <c r="C190" s="56"/>
      <c r="D190" s="56"/>
      <c r="E190" s="56"/>
      <c r="F190" s="56"/>
      <c r="G190" s="56"/>
      <c r="H190" s="56"/>
    </row>
    <row r="191" spans="2:7" ht="15">
      <c r="B191" s="55" t="s">
        <v>73</v>
      </c>
      <c r="C191" s="55"/>
      <c r="D191" s="55"/>
      <c r="E191" s="55"/>
      <c r="F191" s="55"/>
      <c r="G191" s="55"/>
    </row>
    <row r="192" spans="2:7" ht="15">
      <c r="B192" s="22" t="s">
        <v>95</v>
      </c>
      <c r="C192" s="38">
        <v>8964</v>
      </c>
      <c r="D192" s="38">
        <v>78211.16215893094</v>
      </c>
      <c r="E192" s="38">
        <v>6026</v>
      </c>
      <c r="F192" s="38">
        <v>182</v>
      </c>
      <c r="G192" s="38">
        <f>SUM(C192:F192)</f>
        <v>93383.16215893094</v>
      </c>
    </row>
    <row r="193" spans="2:7" ht="15">
      <c r="B193" s="22" t="s">
        <v>96</v>
      </c>
      <c r="C193" s="26">
        <v>204.83359399999998</v>
      </c>
      <c r="D193" s="26">
        <v>500.345422</v>
      </c>
      <c r="E193" s="26">
        <v>78.53271</v>
      </c>
      <c r="F193" s="26">
        <v>6.8627899999999995</v>
      </c>
      <c r="G193" s="26">
        <f>SUM(C193:F193)</f>
        <v>790.5745159999999</v>
      </c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109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7"/>
  <sheetViews>
    <sheetView zoomScale="70" zoomScaleNormal="70" zoomScalePageLayoutView="0" workbookViewId="0" topLeftCell="A1">
      <selection activeCell="F43" sqref="F43"/>
    </sheetView>
  </sheetViews>
  <sheetFormatPr defaultColWidth="11.421875" defaultRowHeight="15"/>
  <cols>
    <col min="1" max="1" width="11.421875" style="1" customWidth="1"/>
    <col min="2" max="2" width="75.140625" style="0" bestFit="1" customWidth="1"/>
    <col min="3" max="3" width="25.00390625" style="0" customWidth="1"/>
    <col min="4" max="4" width="22.7109375" style="0" customWidth="1"/>
    <col min="5" max="5" width="24.140625" style="0" bestFit="1" customWidth="1"/>
    <col min="6" max="6" width="22.00390625" style="0" bestFit="1" customWidth="1"/>
    <col min="7" max="7" width="22.00390625" style="9" customWidth="1"/>
    <col min="8" max="8" width="11.421875" style="1" customWidth="1"/>
    <col min="9" max="9" width="14.7109375" style="1" bestFit="1" customWidth="1"/>
    <col min="10" max="56" width="11.421875" style="1" customWidth="1"/>
  </cols>
  <sheetData>
    <row r="1" spans="1:6" ht="15">
      <c r="A1" s="1" t="s">
        <v>107</v>
      </c>
      <c r="B1" s="1"/>
      <c r="C1" s="1"/>
      <c r="D1" s="1"/>
      <c r="E1" s="1"/>
      <c r="F1" s="1"/>
    </row>
    <row r="2" spans="2:7" ht="21">
      <c r="B2" s="1"/>
      <c r="C2" s="79" t="s">
        <v>4</v>
      </c>
      <c r="D2" s="80"/>
      <c r="E2" s="80"/>
      <c r="F2" s="80"/>
      <c r="G2" s="81"/>
    </row>
    <row r="3" spans="2:7" ht="21">
      <c r="B3" s="1"/>
      <c r="C3" s="7" t="s">
        <v>0</v>
      </c>
      <c r="D3" s="7" t="s">
        <v>1</v>
      </c>
      <c r="E3" s="8" t="s">
        <v>2</v>
      </c>
      <c r="F3" s="7" t="s">
        <v>3</v>
      </c>
      <c r="G3" s="19" t="s">
        <v>97</v>
      </c>
    </row>
    <row r="4" spans="2:7" ht="21">
      <c r="B4" s="64" t="s">
        <v>80</v>
      </c>
      <c r="C4" s="65"/>
      <c r="D4" s="65"/>
      <c r="E4" s="65"/>
      <c r="F4" s="65"/>
      <c r="G4" s="66"/>
    </row>
    <row r="5" spans="2:7" ht="15">
      <c r="B5" s="60" t="s">
        <v>11</v>
      </c>
      <c r="C5" s="61"/>
      <c r="D5" s="61"/>
      <c r="E5" s="61"/>
      <c r="F5" s="61"/>
      <c r="G5" s="62"/>
    </row>
    <row r="6" spans="2:7" ht="15">
      <c r="B6" s="6" t="s">
        <v>5</v>
      </c>
      <c r="C6" s="16">
        <v>56808</v>
      </c>
      <c r="D6" s="16">
        <v>9544</v>
      </c>
      <c r="E6" s="16">
        <v>10997</v>
      </c>
      <c r="F6" s="16">
        <v>7677</v>
      </c>
      <c r="G6" s="16">
        <f>SUM(C6:F6)</f>
        <v>85026</v>
      </c>
    </row>
    <row r="7" spans="2:7" ht="15">
      <c r="B7" s="39" t="s">
        <v>6</v>
      </c>
      <c r="C7" s="16">
        <v>323</v>
      </c>
      <c r="D7" s="16">
        <v>235</v>
      </c>
      <c r="E7" s="16">
        <v>11</v>
      </c>
      <c r="F7" s="16">
        <v>0</v>
      </c>
      <c r="G7" s="16">
        <f>SUM(C7:F7)</f>
        <v>569</v>
      </c>
    </row>
    <row r="8" spans="2:7" ht="15">
      <c r="B8" s="22" t="s">
        <v>7</v>
      </c>
      <c r="C8" s="31">
        <v>57131</v>
      </c>
      <c r="D8" s="31">
        <v>9779</v>
      </c>
      <c r="E8" s="31">
        <v>11008</v>
      </c>
      <c r="F8" s="31">
        <v>7677</v>
      </c>
      <c r="G8" s="31">
        <f>SUM(C8:F8)</f>
        <v>85595</v>
      </c>
    </row>
    <row r="9" spans="2:7" ht="15">
      <c r="B9" s="56"/>
      <c r="C9" s="56"/>
      <c r="D9" s="56"/>
      <c r="E9" s="56"/>
      <c r="F9" s="56"/>
      <c r="G9" s="56"/>
    </row>
    <row r="10" spans="2:7" ht="15">
      <c r="B10" s="60" t="s">
        <v>12</v>
      </c>
      <c r="C10" s="61"/>
      <c r="D10" s="61"/>
      <c r="E10" s="61"/>
      <c r="F10" s="61"/>
      <c r="G10" s="62"/>
    </row>
    <row r="11" spans="2:7" ht="15">
      <c r="B11" s="57" t="s">
        <v>33</v>
      </c>
      <c r="C11" s="58"/>
      <c r="D11" s="58"/>
      <c r="E11" s="58"/>
      <c r="F11" s="58"/>
      <c r="G11" s="59"/>
    </row>
    <row r="12" spans="2:7" ht="15">
      <c r="B12" s="20" t="s">
        <v>10</v>
      </c>
      <c r="C12" s="16">
        <v>980917</v>
      </c>
      <c r="D12" s="16">
        <v>152625</v>
      </c>
      <c r="E12" s="21">
        <v>59756</v>
      </c>
      <c r="F12" s="21">
        <v>29472</v>
      </c>
      <c r="G12" s="21">
        <f>SUM(C12:F12)</f>
        <v>1222770</v>
      </c>
    </row>
    <row r="13" spans="2:7" ht="15">
      <c r="B13" s="20" t="s">
        <v>9</v>
      </c>
      <c r="C13" s="16">
        <v>2206469</v>
      </c>
      <c r="D13" s="16">
        <v>503381</v>
      </c>
      <c r="E13" s="21">
        <v>237130</v>
      </c>
      <c r="F13" s="21">
        <v>133443</v>
      </c>
      <c r="G13" s="21">
        <f>SUM(C13:F13)</f>
        <v>3080423</v>
      </c>
    </row>
    <row r="14" spans="2:7" ht="15">
      <c r="B14" s="22" t="s">
        <v>8</v>
      </c>
      <c r="C14" s="23">
        <v>3187386</v>
      </c>
      <c r="D14" s="23">
        <v>966855</v>
      </c>
      <c r="E14" s="23">
        <v>296886</v>
      </c>
      <c r="F14" s="23">
        <v>162915</v>
      </c>
      <c r="G14" s="23">
        <f>SUM(C14:F14)</f>
        <v>4614042</v>
      </c>
    </row>
    <row r="15" spans="2:7" ht="15">
      <c r="B15" s="22" t="s">
        <v>90</v>
      </c>
      <c r="C15" s="23">
        <v>432764</v>
      </c>
      <c r="D15" s="23">
        <v>134583</v>
      </c>
      <c r="E15" s="23">
        <v>2762</v>
      </c>
      <c r="F15" s="23">
        <v>0</v>
      </c>
      <c r="G15" s="23">
        <f>SUM(C15:F15)</f>
        <v>570109</v>
      </c>
    </row>
    <row r="16" spans="2:7" ht="15">
      <c r="B16" s="22" t="s">
        <v>34</v>
      </c>
      <c r="C16" s="23">
        <v>3620150</v>
      </c>
      <c r="D16" s="23">
        <v>1101438</v>
      </c>
      <c r="E16" s="23">
        <v>299648</v>
      </c>
      <c r="F16" s="23">
        <v>162915</v>
      </c>
      <c r="G16" s="23">
        <f>SUM(C16:F16)</f>
        <v>5184151</v>
      </c>
    </row>
    <row r="17" spans="2:7" ht="15">
      <c r="B17" s="56"/>
      <c r="C17" s="56"/>
      <c r="D17" s="56"/>
      <c r="E17" s="56"/>
      <c r="F17" s="56"/>
      <c r="G17" s="56"/>
    </row>
    <row r="18" spans="2:7" ht="15">
      <c r="B18" s="57" t="s">
        <v>87</v>
      </c>
      <c r="C18" s="58"/>
      <c r="D18" s="58"/>
      <c r="E18" s="58"/>
      <c r="F18" s="58"/>
      <c r="G18" s="59"/>
    </row>
    <row r="19" spans="2:7" ht="15">
      <c r="B19" s="18" t="s">
        <v>35</v>
      </c>
      <c r="C19" s="37">
        <v>4258</v>
      </c>
      <c r="D19" s="37">
        <v>2602</v>
      </c>
      <c r="E19" s="29">
        <v>0</v>
      </c>
      <c r="F19" s="29">
        <v>0</v>
      </c>
      <c r="G19" s="47">
        <f>SUM(C19:F19)</f>
        <v>6860</v>
      </c>
    </row>
    <row r="20" spans="2:7" ht="15">
      <c r="B20" s="78"/>
      <c r="C20" s="78"/>
      <c r="D20" s="78"/>
      <c r="E20" s="78"/>
      <c r="F20" s="78"/>
      <c r="G20" s="78"/>
    </row>
    <row r="21" spans="2:7" ht="15">
      <c r="B21" s="22" t="s">
        <v>36</v>
      </c>
      <c r="C21" s="23">
        <v>3624408</v>
      </c>
      <c r="D21" s="23">
        <v>1104040</v>
      </c>
      <c r="E21" s="23">
        <v>299648</v>
      </c>
      <c r="F21" s="23">
        <v>162915</v>
      </c>
      <c r="G21" s="23">
        <f>SUM(C21:F21)</f>
        <v>5191011</v>
      </c>
    </row>
    <row r="22" spans="2:6" ht="15">
      <c r="B22" s="1"/>
      <c r="C22" s="1"/>
      <c r="D22" s="1"/>
      <c r="E22" s="1"/>
      <c r="F22" s="1"/>
    </row>
    <row r="23" spans="2:7" ht="15">
      <c r="B23" s="28" t="s">
        <v>98</v>
      </c>
      <c r="C23" s="11"/>
      <c r="D23" s="11"/>
      <c r="E23" s="11"/>
      <c r="F23" s="11"/>
      <c r="G23" s="12"/>
    </row>
    <row r="24" spans="2:7" ht="15">
      <c r="B24" s="22" t="s">
        <v>99</v>
      </c>
      <c r="C24" s="23">
        <v>439350</v>
      </c>
      <c r="D24" s="23">
        <v>258149</v>
      </c>
      <c r="E24" s="23">
        <v>129852</v>
      </c>
      <c r="F24" s="23">
        <v>20622</v>
      </c>
      <c r="G24" s="23">
        <f>SUM(C24:F24)</f>
        <v>847973</v>
      </c>
    </row>
    <row r="25" spans="2:6" ht="15">
      <c r="B25" s="1"/>
      <c r="C25" s="1"/>
      <c r="D25" s="1"/>
      <c r="E25" s="1"/>
      <c r="F25" s="1"/>
    </row>
    <row r="26" spans="2:7" ht="15">
      <c r="B26" s="28" t="s">
        <v>100</v>
      </c>
      <c r="C26" s="11"/>
      <c r="D26" s="11"/>
      <c r="E26" s="11"/>
      <c r="F26" s="11"/>
      <c r="G26" s="12"/>
    </row>
    <row r="27" spans="2:7" ht="15">
      <c r="B27" s="22" t="s">
        <v>101</v>
      </c>
      <c r="C27" s="23">
        <v>4063758</v>
      </c>
      <c r="D27" s="23">
        <v>1362189</v>
      </c>
      <c r="E27" s="23">
        <v>429500</v>
      </c>
      <c r="F27" s="23">
        <v>183537</v>
      </c>
      <c r="G27" s="23">
        <f>SUM(C27:F27)</f>
        <v>6038984</v>
      </c>
    </row>
    <row r="28" spans="2:8" ht="15">
      <c r="B28" s="56"/>
      <c r="C28" s="56"/>
      <c r="D28" s="56"/>
      <c r="E28" s="56"/>
      <c r="F28" s="56"/>
      <c r="G28" s="56"/>
      <c r="H28" s="56"/>
    </row>
    <row r="29" spans="2:7" ht="15">
      <c r="B29" s="60" t="s">
        <v>13</v>
      </c>
      <c r="C29" s="61"/>
      <c r="D29" s="61"/>
      <c r="E29" s="61"/>
      <c r="F29" s="61"/>
      <c r="G29" s="62"/>
    </row>
    <row r="30" spans="2:7" ht="15">
      <c r="B30" s="39" t="s">
        <v>14</v>
      </c>
      <c r="C30" s="40">
        <v>1357539</v>
      </c>
      <c r="D30" s="40">
        <v>238713</v>
      </c>
      <c r="E30" s="37">
        <v>122214</v>
      </c>
      <c r="F30" s="40">
        <v>20473</v>
      </c>
      <c r="G30" s="40">
        <f>SUM(C30:F30)</f>
        <v>1738939</v>
      </c>
    </row>
    <row r="31" spans="2:8" ht="15">
      <c r="B31" s="56"/>
      <c r="C31" s="56"/>
      <c r="D31" s="56"/>
      <c r="E31" s="56"/>
      <c r="F31" s="56"/>
      <c r="G31" s="56"/>
      <c r="H31" s="56"/>
    </row>
    <row r="32" spans="2:7" ht="15">
      <c r="B32" s="60" t="s">
        <v>84</v>
      </c>
      <c r="C32" s="61"/>
      <c r="D32" s="61"/>
      <c r="E32" s="61"/>
      <c r="F32" s="61"/>
      <c r="G32" s="62"/>
    </row>
    <row r="33" spans="2:7" ht="15">
      <c r="B33" s="39" t="s">
        <v>102</v>
      </c>
      <c r="C33" s="40">
        <v>2513402621769</v>
      </c>
      <c r="D33" s="40">
        <v>446477005119</v>
      </c>
      <c r="E33" s="40">
        <v>200019590554</v>
      </c>
      <c r="F33" s="40">
        <v>68659539471</v>
      </c>
      <c r="G33" s="40">
        <f>SUM(C33:F33)</f>
        <v>3228558756913</v>
      </c>
    </row>
    <row r="34" spans="2:7" ht="15">
      <c r="B34" s="39" t="s">
        <v>103</v>
      </c>
      <c r="C34" s="40">
        <v>116741785641</v>
      </c>
      <c r="D34" s="40">
        <f>192513.218598137*D24</f>
        <v>49697094867.890465</v>
      </c>
      <c r="E34" s="40">
        <v>21875013800</v>
      </c>
      <c r="F34" s="40">
        <v>2659908800</v>
      </c>
      <c r="G34" s="40">
        <f>SUM(C34:F34)</f>
        <v>190973803108.89047</v>
      </c>
    </row>
    <row r="35" spans="2:7" ht="15">
      <c r="B35" s="22" t="s">
        <v>104</v>
      </c>
      <c r="C35" s="23">
        <v>2630144407410</v>
      </c>
      <c r="D35" s="23">
        <v>446477197632.2186</v>
      </c>
      <c r="E35" s="23">
        <v>221894604354</v>
      </c>
      <c r="F35" s="23">
        <v>71319448271</v>
      </c>
      <c r="G35" s="23">
        <f>SUM(C35:F35)</f>
        <v>3369835657667.2188</v>
      </c>
    </row>
    <row r="36" spans="2:8" ht="15">
      <c r="B36" s="56"/>
      <c r="C36" s="56"/>
      <c r="D36" s="56"/>
      <c r="E36" s="56"/>
      <c r="F36" s="56"/>
      <c r="G36" s="56"/>
      <c r="H36" s="56"/>
    </row>
    <row r="37" spans="2:7" ht="21">
      <c r="B37" s="64" t="s">
        <v>81</v>
      </c>
      <c r="C37" s="65"/>
      <c r="D37" s="65"/>
      <c r="E37" s="65"/>
      <c r="F37" s="65"/>
      <c r="G37" s="66"/>
    </row>
    <row r="38" spans="2:7" ht="15">
      <c r="B38" s="60" t="s">
        <v>15</v>
      </c>
      <c r="C38" s="61"/>
      <c r="D38" s="61"/>
      <c r="E38" s="61"/>
      <c r="F38" s="61"/>
      <c r="G38" s="62"/>
    </row>
    <row r="39" spans="2:9" ht="15">
      <c r="B39" s="39" t="s">
        <v>16</v>
      </c>
      <c r="C39" s="37">
        <v>267035</v>
      </c>
      <c r="D39" s="37">
        <v>131511</v>
      </c>
      <c r="E39" s="37">
        <v>54592</v>
      </c>
      <c r="F39" s="37">
        <v>19843</v>
      </c>
      <c r="G39" s="37">
        <f>SUM(C39:F39)</f>
        <v>472981</v>
      </c>
      <c r="H39" s="9"/>
      <c r="I39" s="9"/>
    </row>
    <row r="40" spans="2:9" ht="15">
      <c r="B40" s="39" t="s">
        <v>17</v>
      </c>
      <c r="C40" s="47">
        <v>1408</v>
      </c>
      <c r="D40" s="13">
        <v>603.51763</v>
      </c>
      <c r="E40" s="37">
        <v>279</v>
      </c>
      <c r="F40" s="13">
        <v>111.827444</v>
      </c>
      <c r="G40" s="13">
        <f>SUM(C40:F40)</f>
        <v>2402.3450740000003</v>
      </c>
      <c r="H40" s="9"/>
      <c r="I40" s="9"/>
    </row>
    <row r="41" spans="1:9" ht="15">
      <c r="A41" s="4"/>
      <c r="B41" s="56"/>
      <c r="C41" s="56"/>
      <c r="D41" s="56"/>
      <c r="E41" s="56"/>
      <c r="F41" s="56"/>
      <c r="G41" s="56"/>
      <c r="H41" s="56"/>
      <c r="I41" s="9"/>
    </row>
    <row r="42" spans="2:9" ht="15">
      <c r="B42" s="55" t="s">
        <v>18</v>
      </c>
      <c r="C42" s="55"/>
      <c r="D42" s="55"/>
      <c r="E42" s="55"/>
      <c r="F42" s="55"/>
      <c r="G42" s="55"/>
      <c r="I42" s="9"/>
    </row>
    <row r="43" spans="2:9" ht="15">
      <c r="B43" s="39" t="s">
        <v>19</v>
      </c>
      <c r="C43" s="37">
        <v>93</v>
      </c>
      <c r="D43" s="37">
        <v>32</v>
      </c>
      <c r="E43" s="37">
        <v>19</v>
      </c>
      <c r="F43" s="37">
        <v>2</v>
      </c>
      <c r="G43" s="37">
        <f>SUM(C43:F43)</f>
        <v>146</v>
      </c>
      <c r="H43" s="9"/>
      <c r="I43" s="9"/>
    </row>
    <row r="44" spans="2:9" ht="15">
      <c r="B44" s="39" t="s">
        <v>20</v>
      </c>
      <c r="C44" s="13">
        <v>1.06</v>
      </c>
      <c r="D44" s="13">
        <v>0.59346</v>
      </c>
      <c r="E44" s="13">
        <v>0.2</v>
      </c>
      <c r="F44" s="13">
        <v>0.02022</v>
      </c>
      <c r="G44" s="13">
        <f>SUM(C44:F44)</f>
        <v>1.8736799999999998</v>
      </c>
      <c r="H44" s="9"/>
      <c r="I44" s="9"/>
    </row>
    <row r="45" spans="1:9" ht="15">
      <c r="A45" s="4"/>
      <c r="B45" s="56"/>
      <c r="C45" s="56"/>
      <c r="D45" s="56"/>
      <c r="E45" s="56"/>
      <c r="F45" s="56"/>
      <c r="G45" s="56"/>
      <c r="H45" s="56"/>
      <c r="I45" s="9"/>
    </row>
    <row r="46" spans="2:9" ht="15">
      <c r="B46" s="55" t="s">
        <v>21</v>
      </c>
      <c r="C46" s="55"/>
      <c r="D46" s="55"/>
      <c r="E46" s="55"/>
      <c r="F46" s="55"/>
      <c r="G46" s="55"/>
      <c r="I46" s="9"/>
    </row>
    <row r="47" spans="2:9" ht="15">
      <c r="B47" s="39" t="s">
        <v>22</v>
      </c>
      <c r="C47" s="40">
        <v>86295</v>
      </c>
      <c r="D47" s="40">
        <v>52498</v>
      </c>
      <c r="E47" s="40">
        <v>10186</v>
      </c>
      <c r="F47" s="40">
        <v>7278</v>
      </c>
      <c r="G47" s="40">
        <f>SUM(C47:F47)</f>
        <v>156257</v>
      </c>
      <c r="H47" s="9"/>
      <c r="I47" s="9"/>
    </row>
    <row r="48" spans="2:9" ht="15">
      <c r="B48" s="39" t="s">
        <v>23</v>
      </c>
      <c r="C48" s="13">
        <v>38344.214589</v>
      </c>
      <c r="D48" s="13">
        <v>12302.357191</v>
      </c>
      <c r="E48" s="13">
        <v>4209.925</v>
      </c>
      <c r="F48" s="13">
        <v>1429.84</v>
      </c>
      <c r="G48" s="13">
        <f>SUM(C48:F48)</f>
        <v>56286.33678</v>
      </c>
      <c r="H48" s="9"/>
      <c r="I48" s="9"/>
    </row>
    <row r="49" spans="1:8" ht="15">
      <c r="A49" s="4"/>
      <c r="B49" s="56"/>
      <c r="C49" s="56"/>
      <c r="D49" s="56"/>
      <c r="E49" s="56"/>
      <c r="F49" s="56"/>
      <c r="G49" s="56"/>
      <c r="H49" s="56"/>
    </row>
    <row r="50" spans="2:7" ht="21">
      <c r="B50" s="64" t="s">
        <v>82</v>
      </c>
      <c r="C50" s="65"/>
      <c r="D50" s="65"/>
      <c r="E50" s="65"/>
      <c r="F50" s="65"/>
      <c r="G50" s="66"/>
    </row>
    <row r="51" spans="1:8" ht="15">
      <c r="A51" s="4"/>
      <c r="B51" s="77"/>
      <c r="C51" s="77"/>
      <c r="D51" s="77"/>
      <c r="E51" s="77"/>
      <c r="F51" s="77"/>
      <c r="G51" s="77"/>
      <c r="H51" s="77"/>
    </row>
    <row r="52" spans="2:7" ht="15">
      <c r="B52" s="55" t="s">
        <v>92</v>
      </c>
      <c r="C52" s="55"/>
      <c r="D52" s="55"/>
      <c r="E52" s="55"/>
      <c r="F52" s="55"/>
      <c r="G52" s="55"/>
    </row>
    <row r="53" spans="2:7" ht="15">
      <c r="B53" s="70" t="s">
        <v>24</v>
      </c>
      <c r="C53" s="70"/>
      <c r="D53" s="70"/>
      <c r="E53" s="70"/>
      <c r="F53" s="70"/>
      <c r="G53" s="70"/>
    </row>
    <row r="54" spans="2:7" ht="15">
      <c r="B54" s="39" t="s">
        <v>25</v>
      </c>
      <c r="C54" s="40">
        <v>116812</v>
      </c>
      <c r="D54" s="40">
        <v>5029</v>
      </c>
      <c r="E54" s="40">
        <v>2689</v>
      </c>
      <c r="F54" s="40">
        <v>0</v>
      </c>
      <c r="G54" s="40">
        <f aca="true" t="shared" si="0" ref="G54:G70">SUM(C54:F54)</f>
        <v>124530</v>
      </c>
    </row>
    <row r="55" spans="2:7" ht="15">
      <c r="B55" s="39" t="s">
        <v>26</v>
      </c>
      <c r="C55" s="40">
        <v>46741.359075</v>
      </c>
      <c r="D55" s="40">
        <v>9318.762824999982</v>
      </c>
      <c r="E55" s="40">
        <v>4842.580095</v>
      </c>
      <c r="F55" s="40">
        <v>0</v>
      </c>
      <c r="G55" s="40">
        <f t="shared" si="0"/>
        <v>60902.70199499998</v>
      </c>
    </row>
    <row r="56" spans="2:7" ht="15">
      <c r="B56" s="39" t="s">
        <v>27</v>
      </c>
      <c r="C56" s="40">
        <v>9.26153134951889</v>
      </c>
      <c r="D56" s="40">
        <v>40.89649997692339</v>
      </c>
      <c r="E56" s="40">
        <v>29</v>
      </c>
      <c r="F56" s="40">
        <v>0</v>
      </c>
      <c r="G56" s="40">
        <f>AVERAGE(C56:F56)</f>
        <v>19.78950783161057</v>
      </c>
    </row>
    <row r="57" spans="2:7" ht="15">
      <c r="B57" s="39" t="s">
        <v>28</v>
      </c>
      <c r="C57" s="40">
        <v>759241</v>
      </c>
      <c r="D57" s="40">
        <v>206403</v>
      </c>
      <c r="E57" s="40">
        <v>67886</v>
      </c>
      <c r="F57" s="40">
        <v>20750</v>
      </c>
      <c r="G57" s="40">
        <f t="shared" si="0"/>
        <v>1054280</v>
      </c>
    </row>
    <row r="58" spans="2:7" ht="15">
      <c r="B58" s="39" t="s">
        <v>108</v>
      </c>
      <c r="C58" s="13">
        <v>1263179.65402</v>
      </c>
      <c r="D58" s="13">
        <v>317586.790322</v>
      </c>
      <c r="E58" s="13">
        <v>86290.137937</v>
      </c>
      <c r="F58" s="40">
        <v>24353</v>
      </c>
      <c r="G58" s="13">
        <f t="shared" si="0"/>
        <v>1691409.582279</v>
      </c>
    </row>
    <row r="59" spans="2:7" ht="15">
      <c r="B59" s="63" t="s">
        <v>29</v>
      </c>
      <c r="C59" s="63"/>
      <c r="D59" s="63"/>
      <c r="E59" s="63"/>
      <c r="F59" s="63"/>
      <c r="G59" s="63"/>
    </row>
    <row r="60" spans="2:7" ht="15">
      <c r="B60" s="39" t="s">
        <v>25</v>
      </c>
      <c r="C60" s="18">
        <v>0</v>
      </c>
      <c r="D60" s="18">
        <v>0</v>
      </c>
      <c r="E60" s="18">
        <v>0</v>
      </c>
      <c r="F60" s="18">
        <v>0</v>
      </c>
      <c r="G60" s="40">
        <f t="shared" si="0"/>
        <v>0</v>
      </c>
    </row>
    <row r="61" spans="2:7" ht="15">
      <c r="B61" s="39" t="s">
        <v>26</v>
      </c>
      <c r="C61" s="18">
        <v>0</v>
      </c>
      <c r="D61" s="24">
        <v>0</v>
      </c>
      <c r="E61" s="24">
        <v>0</v>
      </c>
      <c r="F61" s="24">
        <v>0</v>
      </c>
      <c r="G61" s="24">
        <v>0</v>
      </c>
    </row>
    <row r="62" spans="2:7" ht="15">
      <c r="B62" s="39" t="s">
        <v>27</v>
      </c>
      <c r="C62" s="18">
        <v>0</v>
      </c>
      <c r="D62" s="24">
        <v>0</v>
      </c>
      <c r="E62" s="24">
        <v>0</v>
      </c>
      <c r="F62" s="24">
        <v>0</v>
      </c>
      <c r="G62" s="24">
        <v>0</v>
      </c>
    </row>
    <row r="63" spans="2:7" ht="15">
      <c r="B63" s="39" t="s">
        <v>28</v>
      </c>
      <c r="C63" s="18">
        <v>0</v>
      </c>
      <c r="D63" s="18">
        <v>0</v>
      </c>
      <c r="E63" s="18">
        <v>0</v>
      </c>
      <c r="F63" s="18">
        <v>0</v>
      </c>
      <c r="G63" s="40">
        <f t="shared" si="0"/>
        <v>0</v>
      </c>
    </row>
    <row r="64" spans="2:7" ht="15">
      <c r="B64" s="39" t="s">
        <v>108</v>
      </c>
      <c r="C64" s="18">
        <v>0</v>
      </c>
      <c r="D64" s="18">
        <v>0</v>
      </c>
      <c r="E64" s="18">
        <v>0</v>
      </c>
      <c r="F64" s="18">
        <v>0</v>
      </c>
      <c r="G64" s="49">
        <f t="shared" si="0"/>
        <v>0</v>
      </c>
    </row>
    <row r="65" spans="2:7" ht="15">
      <c r="B65" s="70" t="s">
        <v>31</v>
      </c>
      <c r="C65" s="70"/>
      <c r="D65" s="70"/>
      <c r="E65" s="70"/>
      <c r="F65" s="70"/>
      <c r="G65" s="70"/>
    </row>
    <row r="66" spans="2:7" ht="15">
      <c r="B66" s="39" t="s">
        <v>25</v>
      </c>
      <c r="C66" s="37">
        <v>6901</v>
      </c>
      <c r="D66" s="37">
        <v>3180</v>
      </c>
      <c r="E66" s="37">
        <v>2457</v>
      </c>
      <c r="F66" s="37">
        <v>0</v>
      </c>
      <c r="G66" s="37">
        <f t="shared" si="0"/>
        <v>12538</v>
      </c>
    </row>
    <row r="67" spans="2:7" ht="15">
      <c r="B67" s="39" t="s">
        <v>26</v>
      </c>
      <c r="C67" s="37">
        <v>3110.376128</v>
      </c>
      <c r="D67" s="37">
        <v>3458.182501000002</v>
      </c>
      <c r="E67" s="37">
        <v>2556.704119</v>
      </c>
      <c r="F67" s="37">
        <v>0</v>
      </c>
      <c r="G67" s="37">
        <f t="shared" si="0"/>
        <v>9125.262748000001</v>
      </c>
    </row>
    <row r="68" spans="2:7" ht="15">
      <c r="B68" s="39" t="s">
        <v>27</v>
      </c>
      <c r="C68" s="37">
        <v>29.1230256484567</v>
      </c>
      <c r="D68" s="37">
        <v>52.80705703276011</v>
      </c>
      <c r="E68" s="37">
        <v>44</v>
      </c>
      <c r="F68" s="37">
        <v>0</v>
      </c>
      <c r="G68" s="37">
        <f>AVERAGE(C68:F68)</f>
        <v>31.482520670304204</v>
      </c>
    </row>
    <row r="69" spans="2:7" ht="15">
      <c r="B69" s="39" t="s">
        <v>28</v>
      </c>
      <c r="C69" s="37">
        <v>136561</v>
      </c>
      <c r="D69" s="37">
        <v>110726</v>
      </c>
      <c r="E69" s="37">
        <v>54551</v>
      </c>
      <c r="F69" s="37">
        <v>6147</v>
      </c>
      <c r="G69" s="37">
        <f t="shared" si="0"/>
        <v>307985</v>
      </c>
    </row>
    <row r="70" spans="2:7" ht="15">
      <c r="B70" s="39" t="s">
        <v>108</v>
      </c>
      <c r="C70" s="14">
        <v>97588.35618</v>
      </c>
      <c r="D70" s="14">
        <v>80872.421117</v>
      </c>
      <c r="E70" s="14">
        <v>35301.580622</v>
      </c>
      <c r="F70" s="37">
        <v>1146</v>
      </c>
      <c r="G70" s="14">
        <f t="shared" si="0"/>
        <v>214908.357919</v>
      </c>
    </row>
    <row r="71" spans="2:7" ht="15">
      <c r="B71" s="74" t="s">
        <v>32</v>
      </c>
      <c r="C71" s="75"/>
      <c r="D71" s="75"/>
      <c r="E71" s="75"/>
      <c r="F71" s="75"/>
      <c r="G71" s="76"/>
    </row>
    <row r="72" spans="2:8" ht="15">
      <c r="B72" s="22" t="s">
        <v>25</v>
      </c>
      <c r="C72" s="23">
        <v>123713</v>
      </c>
      <c r="D72" s="23">
        <v>8209</v>
      </c>
      <c r="E72" s="23">
        <v>5146</v>
      </c>
      <c r="F72" s="23">
        <v>0</v>
      </c>
      <c r="G72" s="23">
        <f>SUM(C72:F72)</f>
        <v>137068</v>
      </c>
      <c r="H72" s="9"/>
    </row>
    <row r="73" spans="2:8" ht="15">
      <c r="B73" s="22" t="s">
        <v>26</v>
      </c>
      <c r="C73" s="23">
        <v>49851.735203000004</v>
      </c>
      <c r="D73" s="23">
        <v>12776.945325999983</v>
      </c>
      <c r="E73" s="23">
        <v>7399.284214</v>
      </c>
      <c r="F73" s="23">
        <v>0</v>
      </c>
      <c r="G73" s="26">
        <f>SUM(C73:F73)</f>
        <v>70027.96474299999</v>
      </c>
      <c r="H73" s="9"/>
    </row>
    <row r="74" spans="2:8" ht="15">
      <c r="B74" s="22" t="s">
        <v>27</v>
      </c>
      <c r="C74" s="23">
        <v>19.192278498987797</v>
      </c>
      <c r="D74" s="23">
        <v>31.23451900322783</v>
      </c>
      <c r="E74" s="23">
        <v>36</v>
      </c>
      <c r="F74" s="23"/>
      <c r="G74" s="23">
        <f>AVERAGE(C74:F74)</f>
        <v>28.808932500738546</v>
      </c>
      <c r="H74" s="9"/>
    </row>
    <row r="75" spans="2:8" ht="15">
      <c r="B75" s="22" t="s">
        <v>28</v>
      </c>
      <c r="C75" s="23">
        <v>895802</v>
      </c>
      <c r="D75" s="23">
        <v>317129</v>
      </c>
      <c r="E75" s="23">
        <v>122437</v>
      </c>
      <c r="F75" s="23">
        <v>26897</v>
      </c>
      <c r="G75" s="23">
        <f>SUM(C75:F75)</f>
        <v>1362265</v>
      </c>
      <c r="H75" s="9"/>
    </row>
    <row r="76" spans="2:8" ht="15">
      <c r="B76" s="22" t="s">
        <v>108</v>
      </c>
      <c r="C76" s="26">
        <v>1360768.0102</v>
      </c>
      <c r="D76" s="26">
        <v>398459.211439</v>
      </c>
      <c r="E76" s="26">
        <v>121591.718559</v>
      </c>
      <c r="F76" s="23">
        <v>25499</v>
      </c>
      <c r="G76" s="26">
        <f>SUM(C76:F76)</f>
        <v>1906317.9401979998</v>
      </c>
      <c r="H76" s="9"/>
    </row>
    <row r="77" spans="1:8" ht="15">
      <c r="A77" s="4"/>
      <c r="B77" s="56"/>
      <c r="C77" s="56"/>
      <c r="D77" s="56"/>
      <c r="E77" s="56"/>
      <c r="F77" s="56"/>
      <c r="G77" s="56"/>
      <c r="H77" s="56"/>
    </row>
    <row r="78" spans="2:7" ht="15">
      <c r="B78" s="60" t="s">
        <v>30</v>
      </c>
      <c r="C78" s="61"/>
      <c r="D78" s="61"/>
      <c r="E78" s="61"/>
      <c r="F78" s="61"/>
      <c r="G78" s="62"/>
    </row>
    <row r="79" spans="2:7" ht="15">
      <c r="B79" s="71" t="s">
        <v>24</v>
      </c>
      <c r="C79" s="72"/>
      <c r="D79" s="72"/>
      <c r="E79" s="72"/>
      <c r="F79" s="72"/>
      <c r="G79" s="73"/>
    </row>
    <row r="80" spans="2:7" ht="15">
      <c r="B80" s="39" t="s">
        <v>25</v>
      </c>
      <c r="C80" s="24">
        <v>5</v>
      </c>
      <c r="D80" s="24">
        <v>0</v>
      </c>
      <c r="E80" s="24">
        <v>0</v>
      </c>
      <c r="F80" s="24" t="s">
        <v>110</v>
      </c>
      <c r="G80" s="24">
        <f>SUM(C80:F80)</f>
        <v>5</v>
      </c>
    </row>
    <row r="81" spans="2:7" ht="15">
      <c r="B81" s="39" t="s">
        <v>26</v>
      </c>
      <c r="C81" s="30">
        <v>144.515106</v>
      </c>
      <c r="D81" s="30">
        <v>0</v>
      </c>
      <c r="E81" s="24">
        <v>0</v>
      </c>
      <c r="F81" s="30" t="s">
        <v>110</v>
      </c>
      <c r="G81" s="30">
        <f>SUM(C81:F81)</f>
        <v>144.515106</v>
      </c>
    </row>
    <row r="82" spans="2:7" ht="15">
      <c r="B82" s="39" t="s">
        <v>27</v>
      </c>
      <c r="C82" s="30">
        <v>276</v>
      </c>
      <c r="D82" s="30">
        <v>0</v>
      </c>
      <c r="E82" s="24">
        <v>0</v>
      </c>
      <c r="F82" s="30" t="s">
        <v>110</v>
      </c>
      <c r="G82" s="30">
        <f>AVERAGE(C82:F82)</f>
        <v>92</v>
      </c>
    </row>
    <row r="83" spans="2:7" ht="15">
      <c r="B83" s="39" t="s">
        <v>28</v>
      </c>
      <c r="C83" s="30">
        <v>1146</v>
      </c>
      <c r="D83" s="30">
        <v>144</v>
      </c>
      <c r="E83" s="30">
        <v>7</v>
      </c>
      <c r="F83" s="30">
        <v>1</v>
      </c>
      <c r="G83" s="30">
        <f>SUM(C83:F83)</f>
        <v>1298</v>
      </c>
    </row>
    <row r="84" spans="2:7" ht="15">
      <c r="B84" s="39" t="s">
        <v>108</v>
      </c>
      <c r="C84" s="13">
        <v>22900.413781</v>
      </c>
      <c r="D84" s="13">
        <v>1712.975115</v>
      </c>
      <c r="E84" s="30">
        <v>89</v>
      </c>
      <c r="F84" s="13">
        <v>14.834703325629599</v>
      </c>
      <c r="G84" s="13">
        <f>SUM(C84:F84)</f>
        <v>24717.22359932563</v>
      </c>
    </row>
    <row r="85" spans="2:7" ht="15">
      <c r="B85" s="71" t="s">
        <v>29</v>
      </c>
      <c r="C85" s="72"/>
      <c r="D85" s="72"/>
      <c r="E85" s="72"/>
      <c r="F85" s="72"/>
      <c r="G85" s="73"/>
    </row>
    <row r="86" spans="2:7" ht="15">
      <c r="B86" s="39" t="s">
        <v>25</v>
      </c>
      <c r="C86" s="18">
        <v>0</v>
      </c>
      <c r="D86" s="18">
        <v>0</v>
      </c>
      <c r="E86" s="24">
        <v>0</v>
      </c>
      <c r="F86" s="24" t="s">
        <v>110</v>
      </c>
      <c r="G86" s="37">
        <f>SUM(C86:F86)</f>
        <v>0</v>
      </c>
    </row>
    <row r="87" spans="2:7" ht="15">
      <c r="B87" s="39" t="s">
        <v>26</v>
      </c>
      <c r="C87" s="18">
        <v>0</v>
      </c>
      <c r="D87" s="18">
        <v>0</v>
      </c>
      <c r="E87" s="24">
        <v>0</v>
      </c>
      <c r="F87" s="24" t="s">
        <v>110</v>
      </c>
      <c r="G87" s="37">
        <f>SUM(C87:F87)</f>
        <v>0</v>
      </c>
    </row>
    <row r="88" spans="2:7" ht="15">
      <c r="B88" s="39" t="s">
        <v>27</v>
      </c>
      <c r="C88" s="18">
        <v>0</v>
      </c>
      <c r="D88" s="18">
        <v>0</v>
      </c>
      <c r="E88" s="24">
        <v>0</v>
      </c>
      <c r="F88" s="24" t="s">
        <v>110</v>
      </c>
      <c r="G88" s="37">
        <f>AVERAGE(C88:F88)</f>
        <v>0</v>
      </c>
    </row>
    <row r="89" spans="2:7" ht="15">
      <c r="B89" s="39" t="s">
        <v>28</v>
      </c>
      <c r="C89" s="18">
        <v>0</v>
      </c>
      <c r="D89" s="18">
        <v>0</v>
      </c>
      <c r="E89" s="24">
        <v>0</v>
      </c>
      <c r="F89" s="24" t="s">
        <v>110</v>
      </c>
      <c r="G89" s="37">
        <f>SUM(C89:F89)</f>
        <v>0</v>
      </c>
    </row>
    <row r="90" spans="2:7" ht="15">
      <c r="B90" s="39" t="s">
        <v>108</v>
      </c>
      <c r="C90" s="18">
        <v>0</v>
      </c>
      <c r="D90" s="18">
        <v>0</v>
      </c>
      <c r="E90" s="24">
        <v>0</v>
      </c>
      <c r="F90" s="24" t="s">
        <v>110</v>
      </c>
      <c r="G90" s="37">
        <f>SUM(C90:F90)</f>
        <v>0</v>
      </c>
    </row>
    <row r="91" spans="2:7" ht="15">
      <c r="B91" s="71" t="s">
        <v>31</v>
      </c>
      <c r="C91" s="72"/>
      <c r="D91" s="72"/>
      <c r="E91" s="72"/>
      <c r="F91" s="72"/>
      <c r="G91" s="73"/>
    </row>
    <row r="92" spans="2:7" ht="15">
      <c r="B92" s="39" t="s">
        <v>25</v>
      </c>
      <c r="C92" s="39">
        <v>0</v>
      </c>
      <c r="D92" s="18">
        <v>0</v>
      </c>
      <c r="E92" s="24">
        <v>0</v>
      </c>
      <c r="F92" s="24" t="s">
        <v>110</v>
      </c>
      <c r="G92" s="37">
        <f>SUM(C92:F92)</f>
        <v>0</v>
      </c>
    </row>
    <row r="93" spans="2:7" ht="15">
      <c r="B93" s="39" t="s">
        <v>26</v>
      </c>
      <c r="C93" s="36">
        <v>0</v>
      </c>
      <c r="D93" s="18">
        <v>0</v>
      </c>
      <c r="E93" s="24">
        <v>0</v>
      </c>
      <c r="F93" s="24" t="s">
        <v>110</v>
      </c>
      <c r="G93" s="37">
        <f>SUM(C93:F93)</f>
        <v>0</v>
      </c>
    </row>
    <row r="94" spans="2:7" ht="15">
      <c r="B94" s="39" t="s">
        <v>27</v>
      </c>
      <c r="C94" s="42">
        <v>0</v>
      </c>
      <c r="D94" s="18">
        <v>0</v>
      </c>
      <c r="E94" s="24">
        <v>0</v>
      </c>
      <c r="F94" s="24" t="s">
        <v>110</v>
      </c>
      <c r="G94" s="37">
        <f>AVERAGE(C94:F94)</f>
        <v>0</v>
      </c>
    </row>
    <row r="95" spans="2:7" ht="15">
      <c r="B95" s="39" t="s">
        <v>28</v>
      </c>
      <c r="C95" s="42">
        <v>14</v>
      </c>
      <c r="D95" s="18">
        <v>0</v>
      </c>
      <c r="E95" s="24">
        <v>0</v>
      </c>
      <c r="F95" s="24" t="s">
        <v>110</v>
      </c>
      <c r="G95" s="37">
        <f>SUM(C95:F95)</f>
        <v>14</v>
      </c>
    </row>
    <row r="96" spans="2:7" ht="15">
      <c r="B96" s="39" t="s">
        <v>108</v>
      </c>
      <c r="C96" s="13">
        <v>208.497548</v>
      </c>
      <c r="D96" s="18">
        <v>0</v>
      </c>
      <c r="E96" s="24">
        <v>0</v>
      </c>
      <c r="F96" s="24" t="s">
        <v>110</v>
      </c>
      <c r="G96" s="13">
        <f>SUM(C96:F96)</f>
        <v>208.497548</v>
      </c>
    </row>
    <row r="97" spans="2:7" ht="15">
      <c r="B97" s="74" t="s">
        <v>91</v>
      </c>
      <c r="C97" s="75"/>
      <c r="D97" s="75"/>
      <c r="E97" s="75"/>
      <c r="F97" s="75"/>
      <c r="G97" s="76"/>
    </row>
    <row r="98" spans="2:7" ht="15">
      <c r="B98" s="22" t="s">
        <v>25</v>
      </c>
      <c r="C98" s="23">
        <v>5</v>
      </c>
      <c r="D98" s="22">
        <v>0</v>
      </c>
      <c r="E98" s="23">
        <v>0</v>
      </c>
      <c r="F98" s="25" t="s">
        <v>110</v>
      </c>
      <c r="G98" s="23">
        <f>SUM(C98:F98)</f>
        <v>5</v>
      </c>
    </row>
    <row r="99" spans="2:7" ht="15">
      <c r="B99" s="22" t="s">
        <v>26</v>
      </c>
      <c r="C99" s="23">
        <v>144.515106</v>
      </c>
      <c r="D99" s="22">
        <v>0</v>
      </c>
      <c r="E99" s="23">
        <v>0</v>
      </c>
      <c r="F99" s="25" t="s">
        <v>110</v>
      </c>
      <c r="G99" s="26">
        <f>SUM(C99:F99)</f>
        <v>144.515106</v>
      </c>
    </row>
    <row r="100" spans="2:7" ht="15">
      <c r="B100" s="22" t="s">
        <v>27</v>
      </c>
      <c r="C100" s="23">
        <v>276</v>
      </c>
      <c r="D100" s="22">
        <v>0</v>
      </c>
      <c r="E100" s="23">
        <v>0</v>
      </c>
      <c r="F100" s="25" t="s">
        <v>110</v>
      </c>
      <c r="G100" s="23">
        <f>AVERAGE(C100:F100)</f>
        <v>92</v>
      </c>
    </row>
    <row r="101" spans="2:7" ht="15">
      <c r="B101" s="22" t="s">
        <v>28</v>
      </c>
      <c r="C101" s="23">
        <v>1160</v>
      </c>
      <c r="D101" s="22">
        <v>144</v>
      </c>
      <c r="E101" s="22">
        <v>7</v>
      </c>
      <c r="F101" s="33">
        <v>1</v>
      </c>
      <c r="G101" s="23">
        <f>SUM(C101:F101)</f>
        <v>1312</v>
      </c>
    </row>
    <row r="102" spans="2:7" ht="15">
      <c r="B102" s="22" t="s">
        <v>108</v>
      </c>
      <c r="C102" s="26">
        <v>23108.911329</v>
      </c>
      <c r="D102" s="26">
        <v>1712.975115</v>
      </c>
      <c r="E102" s="22">
        <v>89</v>
      </c>
      <c r="F102" s="26">
        <v>14.834703325629599</v>
      </c>
      <c r="G102" s="26">
        <f>SUM(C102:F102)</f>
        <v>24925.72114732563</v>
      </c>
    </row>
    <row r="103" spans="1:8" ht="15">
      <c r="A103" s="4"/>
      <c r="B103" s="56"/>
      <c r="C103" s="56"/>
      <c r="D103" s="56"/>
      <c r="E103" s="56"/>
      <c r="F103" s="56"/>
      <c r="G103" s="56"/>
      <c r="H103" s="56"/>
    </row>
    <row r="104" spans="2:7" ht="15">
      <c r="B104" s="55" t="s">
        <v>41</v>
      </c>
      <c r="C104" s="55"/>
      <c r="D104" s="55"/>
      <c r="E104" s="55"/>
      <c r="F104" s="55"/>
      <c r="G104" s="55"/>
    </row>
    <row r="105" spans="2:7" ht="15">
      <c r="B105" s="70" t="s">
        <v>40</v>
      </c>
      <c r="C105" s="70"/>
      <c r="D105" s="70"/>
      <c r="E105" s="70"/>
      <c r="F105" s="70"/>
      <c r="G105" s="70"/>
    </row>
    <row r="106" spans="2:7" ht="15">
      <c r="B106" s="39" t="s">
        <v>37</v>
      </c>
      <c r="C106" s="14">
        <v>2.1</v>
      </c>
      <c r="D106" s="17">
        <v>2.695170454545465</v>
      </c>
      <c r="E106" s="17">
        <v>2.64</v>
      </c>
      <c r="F106" s="17">
        <v>2.32</v>
      </c>
      <c r="G106" s="17">
        <f>AVERAGE(C106:F106)</f>
        <v>2.4387926136363665</v>
      </c>
    </row>
    <row r="107" spans="2:7" ht="15">
      <c r="B107" s="39" t="s">
        <v>38</v>
      </c>
      <c r="C107" s="14">
        <v>2.1</v>
      </c>
      <c r="D107" s="17">
        <v>2.5427544910179525</v>
      </c>
      <c r="E107" s="39">
        <v>2.55</v>
      </c>
      <c r="F107" s="17">
        <v>2.32</v>
      </c>
      <c r="G107" s="17">
        <f>AVERAGE(C107:F107)</f>
        <v>2.378188622754488</v>
      </c>
    </row>
    <row r="108" spans="2:7" ht="15">
      <c r="B108" s="39" t="s">
        <v>39</v>
      </c>
      <c r="C108" s="14">
        <v>2.1</v>
      </c>
      <c r="D108" s="17">
        <v>2.44582178217822</v>
      </c>
      <c r="E108" s="39">
        <v>2.4</v>
      </c>
      <c r="F108" s="17">
        <v>2.32</v>
      </c>
      <c r="G108" s="17">
        <f>AVERAGE(C108:F108)</f>
        <v>2.316455445544555</v>
      </c>
    </row>
    <row r="109" spans="2:7" ht="15">
      <c r="B109" s="70" t="s">
        <v>85</v>
      </c>
      <c r="C109" s="70"/>
      <c r="D109" s="70"/>
      <c r="E109" s="70"/>
      <c r="F109" s="70"/>
      <c r="G109" s="70"/>
    </row>
    <row r="110" spans="2:7" ht="15">
      <c r="B110" s="39" t="s">
        <v>37</v>
      </c>
      <c r="C110" s="14">
        <v>0.99</v>
      </c>
      <c r="D110" s="17">
        <v>1.7675</v>
      </c>
      <c r="E110" s="39">
        <v>1.75</v>
      </c>
      <c r="F110" s="17">
        <v>1.73</v>
      </c>
      <c r="G110" s="17">
        <f>AVERAGE(C110:F110)</f>
        <v>1.5593750000000002</v>
      </c>
    </row>
    <row r="111" spans="2:7" ht="15">
      <c r="B111" s="39" t="s">
        <v>38</v>
      </c>
      <c r="C111" s="14">
        <v>1.73</v>
      </c>
      <c r="D111" s="17">
        <v>1.7690697674418607</v>
      </c>
      <c r="E111" s="39">
        <v>1.76</v>
      </c>
      <c r="F111" s="17">
        <v>1.73</v>
      </c>
      <c r="G111" s="17">
        <f>AVERAGE(C111:F111)</f>
        <v>1.747267441860465</v>
      </c>
    </row>
    <row r="112" spans="2:7" ht="15">
      <c r="B112" s="39" t="s">
        <v>39</v>
      </c>
      <c r="C112" s="14">
        <v>1.73</v>
      </c>
      <c r="D112" s="17">
        <v>1.7663636363636392</v>
      </c>
      <c r="E112" s="17">
        <v>1.76</v>
      </c>
      <c r="F112" s="17">
        <v>1.73</v>
      </c>
      <c r="G112" s="17">
        <f>AVERAGE(C112:F112)</f>
        <v>1.74659090909091</v>
      </c>
    </row>
    <row r="113" spans="1:9" ht="15">
      <c r="A113" s="4"/>
      <c r="B113" s="56"/>
      <c r="C113" s="56"/>
      <c r="D113" s="56"/>
      <c r="E113" s="56"/>
      <c r="F113" s="56"/>
      <c r="G113" s="56"/>
      <c r="H113" s="56"/>
      <c r="I113" s="56"/>
    </row>
    <row r="114" spans="2:7" ht="15">
      <c r="B114" s="70" t="s">
        <v>42</v>
      </c>
      <c r="C114" s="70"/>
      <c r="D114" s="70"/>
      <c r="E114" s="70"/>
      <c r="F114" s="70"/>
      <c r="G114" s="70"/>
    </row>
    <row r="115" spans="2:7" ht="15">
      <c r="B115" s="39" t="s">
        <v>37</v>
      </c>
      <c r="C115" s="14">
        <v>1.72</v>
      </c>
      <c r="D115" s="17">
        <v>1.7564197530864205</v>
      </c>
      <c r="E115" s="17">
        <v>1.75</v>
      </c>
      <c r="F115" s="17">
        <v>1.72</v>
      </c>
      <c r="G115" s="17">
        <f>AVERAGE(C115:F115)</f>
        <v>1.7366049382716051</v>
      </c>
    </row>
    <row r="116" spans="2:7" ht="15">
      <c r="B116" s="39" t="s">
        <v>38</v>
      </c>
      <c r="C116" s="14">
        <v>1.72</v>
      </c>
      <c r="D116" s="17">
        <v>1.755585585585585</v>
      </c>
      <c r="E116" s="39">
        <v>1.75</v>
      </c>
      <c r="F116" s="17">
        <v>1.72</v>
      </c>
      <c r="G116" s="17">
        <f>AVERAGE(C116:F116)</f>
        <v>1.7363963963963962</v>
      </c>
    </row>
    <row r="117" spans="2:7" ht="15">
      <c r="B117" s="39" t="s">
        <v>39</v>
      </c>
      <c r="C117" s="14">
        <v>1.72</v>
      </c>
      <c r="D117" s="17">
        <v>1.7557142857142813</v>
      </c>
      <c r="E117" s="39">
        <v>1.75</v>
      </c>
      <c r="F117" s="17">
        <v>1.72</v>
      </c>
      <c r="G117" s="17">
        <f>AVERAGE(C117:F117)</f>
        <v>1.7364285714285703</v>
      </c>
    </row>
    <row r="118" spans="2:7" ht="15">
      <c r="B118" s="71" t="s">
        <v>86</v>
      </c>
      <c r="C118" s="72"/>
      <c r="D118" s="72"/>
      <c r="E118" s="72"/>
      <c r="F118" s="72"/>
      <c r="G118" s="73"/>
    </row>
    <row r="119" spans="2:7" ht="15">
      <c r="B119" s="39" t="s">
        <v>37</v>
      </c>
      <c r="C119" s="14">
        <v>0.98</v>
      </c>
      <c r="D119" s="17">
        <v>1.7580000000000002</v>
      </c>
      <c r="E119" s="39">
        <v>0</v>
      </c>
      <c r="F119" s="17">
        <v>1.72</v>
      </c>
      <c r="G119" s="17">
        <f>AVERAGE(C119:F119)</f>
        <v>1.1145</v>
      </c>
    </row>
    <row r="120" spans="2:7" ht="15">
      <c r="B120" s="39" t="s">
        <v>38</v>
      </c>
      <c r="C120" s="14">
        <v>0.99</v>
      </c>
      <c r="D120" s="17">
        <v>1.7580000000000002</v>
      </c>
      <c r="E120" s="39">
        <v>0</v>
      </c>
      <c r="F120" s="17">
        <v>1.72</v>
      </c>
      <c r="G120" s="17">
        <f>AVERAGE(C120:F120)</f>
        <v>1.117</v>
      </c>
    </row>
    <row r="121" spans="2:7" ht="15">
      <c r="B121" s="39" t="s">
        <v>39</v>
      </c>
      <c r="C121" s="14">
        <v>0.99</v>
      </c>
      <c r="D121" s="17">
        <v>1.7580000000000002</v>
      </c>
      <c r="E121" s="17">
        <v>0.99</v>
      </c>
      <c r="F121" s="17">
        <v>1.72</v>
      </c>
      <c r="G121" s="17">
        <f>AVERAGE(C121:F121)</f>
        <v>1.3645</v>
      </c>
    </row>
    <row r="122" spans="1:8" ht="15">
      <c r="A122" s="4"/>
      <c r="B122" s="56"/>
      <c r="C122" s="56"/>
      <c r="D122" s="56"/>
      <c r="E122" s="56"/>
      <c r="F122" s="56"/>
      <c r="G122" s="56"/>
      <c r="H122" s="56"/>
    </row>
    <row r="123" spans="2:7" ht="15">
      <c r="B123" s="60" t="s">
        <v>43</v>
      </c>
      <c r="C123" s="61"/>
      <c r="D123" s="61"/>
      <c r="E123" s="61"/>
      <c r="F123" s="61"/>
      <c r="G123" s="62"/>
    </row>
    <row r="124" spans="2:8" ht="15">
      <c r="B124" s="2" t="s">
        <v>105</v>
      </c>
      <c r="C124" s="14">
        <v>5.64988303546437</v>
      </c>
      <c r="D124" s="32">
        <v>0</v>
      </c>
      <c r="E124" s="24">
        <v>0</v>
      </c>
      <c r="F124" s="24" t="s">
        <v>110</v>
      </c>
      <c r="G124" s="14">
        <f>AVERAGE(C124:F124)</f>
        <v>1.88329434515479</v>
      </c>
      <c r="H124" s="3"/>
    </row>
    <row r="125" spans="2:7" ht="15">
      <c r="B125" s="60" t="s">
        <v>111</v>
      </c>
      <c r="C125" s="61"/>
      <c r="D125" s="61"/>
      <c r="E125" s="61"/>
      <c r="F125" s="61"/>
      <c r="G125" s="62"/>
    </row>
    <row r="126" spans="2:7" ht="15">
      <c r="B126" s="5" t="s">
        <v>106</v>
      </c>
      <c r="C126" s="14">
        <v>1.94043034007994</v>
      </c>
      <c r="D126" s="14">
        <v>2.12726346410199</v>
      </c>
      <c r="E126" s="14">
        <v>2.227237</v>
      </c>
      <c r="F126" s="15">
        <v>2.36</v>
      </c>
      <c r="G126" s="14">
        <f>AVERAGE(C126:F126)</f>
        <v>2.1637327010454825</v>
      </c>
    </row>
    <row r="127" spans="1:8" ht="15">
      <c r="A127" s="4"/>
      <c r="B127" s="69"/>
      <c r="C127" s="69"/>
      <c r="D127" s="69"/>
      <c r="E127" s="69"/>
      <c r="F127" s="69"/>
      <c r="G127" s="69"/>
      <c r="H127" s="69"/>
    </row>
    <row r="128" spans="2:7" ht="15">
      <c r="B128" s="55" t="s">
        <v>44</v>
      </c>
      <c r="C128" s="55"/>
      <c r="D128" s="55"/>
      <c r="E128" s="55"/>
      <c r="F128" s="55"/>
      <c r="G128" s="55"/>
    </row>
    <row r="129" spans="2:7" ht="15">
      <c r="B129" s="39" t="s">
        <v>45</v>
      </c>
      <c r="C129" s="37">
        <v>364487</v>
      </c>
      <c r="D129" s="40">
        <v>38351</v>
      </c>
      <c r="E129" s="37">
        <v>8590</v>
      </c>
      <c r="F129" s="39">
        <v>341</v>
      </c>
      <c r="G129" s="37">
        <f>SUM(C129:F129)</f>
        <v>411769</v>
      </c>
    </row>
    <row r="130" spans="2:7" ht="15">
      <c r="B130" s="39" t="s">
        <v>46</v>
      </c>
      <c r="C130" s="13">
        <v>185289.082914</v>
      </c>
      <c r="D130" s="13">
        <v>4568.600938</v>
      </c>
      <c r="E130" s="37">
        <v>1149</v>
      </c>
      <c r="F130" s="37">
        <v>51</v>
      </c>
      <c r="G130" s="13">
        <f>SUM(C130:F130)</f>
        <v>191057.683852</v>
      </c>
    </row>
    <row r="131" spans="1:8" ht="15">
      <c r="A131" s="4"/>
      <c r="B131" s="56"/>
      <c r="C131" s="56"/>
      <c r="D131" s="56"/>
      <c r="E131" s="56"/>
      <c r="F131" s="56"/>
      <c r="G131" s="56"/>
      <c r="H131" s="56"/>
    </row>
    <row r="132" spans="2:7" ht="15">
      <c r="B132" s="55" t="s">
        <v>47</v>
      </c>
      <c r="C132" s="55"/>
      <c r="D132" s="55"/>
      <c r="E132" s="55"/>
      <c r="F132" s="55"/>
      <c r="G132" s="55"/>
    </row>
    <row r="133" spans="2:7" ht="15">
      <c r="B133" s="39" t="s">
        <v>48</v>
      </c>
      <c r="C133" s="41">
        <v>601265</v>
      </c>
      <c r="D133" s="40">
        <v>288676</v>
      </c>
      <c r="E133" s="40">
        <v>155701</v>
      </c>
      <c r="F133" s="37">
        <v>399303</v>
      </c>
      <c r="G133" s="37">
        <f>SUM(C133:F133)</f>
        <v>1444945</v>
      </c>
    </row>
    <row r="134" spans="1:8" ht="15">
      <c r="A134" s="4"/>
      <c r="B134" s="56"/>
      <c r="C134" s="56"/>
      <c r="D134" s="56"/>
      <c r="E134" s="56"/>
      <c r="F134" s="56"/>
      <c r="G134" s="56"/>
      <c r="H134" s="56"/>
    </row>
    <row r="135" spans="2:7" ht="21">
      <c r="B135" s="68" t="s">
        <v>88</v>
      </c>
      <c r="C135" s="68"/>
      <c r="D135" s="68"/>
      <c r="E135" s="68"/>
      <c r="F135" s="68"/>
      <c r="G135" s="68"/>
    </row>
    <row r="136" spans="2:7" ht="15">
      <c r="B136" s="55" t="s">
        <v>49</v>
      </c>
      <c r="C136" s="55"/>
      <c r="D136" s="55"/>
      <c r="E136" s="55"/>
      <c r="F136" s="55"/>
      <c r="G136" s="55"/>
    </row>
    <row r="137" spans="2:9" ht="15">
      <c r="B137" s="39" t="s">
        <v>50</v>
      </c>
      <c r="C137" s="37">
        <v>35341</v>
      </c>
      <c r="D137" s="37">
        <v>7677</v>
      </c>
      <c r="E137" s="37">
        <v>0</v>
      </c>
      <c r="F137" s="37">
        <v>10358</v>
      </c>
      <c r="G137" s="40">
        <f>SUM(C137:F137)</f>
        <v>53376</v>
      </c>
      <c r="H137" s="9"/>
      <c r="I137" s="9"/>
    </row>
    <row r="138" spans="2:9" ht="15">
      <c r="B138" s="39" t="s">
        <v>51</v>
      </c>
      <c r="C138" s="37">
        <v>1684</v>
      </c>
      <c r="D138" s="37">
        <v>1632</v>
      </c>
      <c r="E138" s="37">
        <v>10</v>
      </c>
      <c r="F138" s="37">
        <v>464</v>
      </c>
      <c r="G138" s="40">
        <f>SUM(C138:F138)</f>
        <v>3790</v>
      </c>
      <c r="H138" s="9"/>
      <c r="I138" s="9"/>
    </row>
    <row r="139" spans="1:9" ht="15">
      <c r="A139" s="4"/>
      <c r="B139" s="56"/>
      <c r="C139" s="56"/>
      <c r="D139" s="56"/>
      <c r="E139" s="56"/>
      <c r="F139" s="56"/>
      <c r="G139" s="56"/>
      <c r="H139" s="56"/>
      <c r="I139" s="9"/>
    </row>
    <row r="140" spans="2:9" ht="15">
      <c r="B140" s="60" t="s">
        <v>52</v>
      </c>
      <c r="C140" s="61"/>
      <c r="D140" s="61"/>
      <c r="E140" s="61"/>
      <c r="F140" s="61"/>
      <c r="G140" s="62"/>
      <c r="I140" s="9"/>
    </row>
    <row r="141" spans="2:9" ht="15">
      <c r="B141" s="39" t="s">
        <v>53</v>
      </c>
      <c r="C141" s="37">
        <v>0</v>
      </c>
      <c r="D141" s="40">
        <v>0</v>
      </c>
      <c r="E141" s="37">
        <v>0</v>
      </c>
      <c r="F141" s="24">
        <v>0</v>
      </c>
      <c r="G141" s="40">
        <f>SUM(C141:F141)</f>
        <v>0</v>
      </c>
      <c r="H141" s="9"/>
      <c r="I141" s="9"/>
    </row>
    <row r="142" spans="1:8" ht="15">
      <c r="A142" s="4"/>
      <c r="B142" s="56"/>
      <c r="C142" s="56"/>
      <c r="D142" s="56"/>
      <c r="E142" s="56"/>
      <c r="F142" s="56"/>
      <c r="G142" s="56"/>
      <c r="H142" s="56"/>
    </row>
    <row r="143" spans="2:7" ht="21">
      <c r="B143" s="64" t="s">
        <v>89</v>
      </c>
      <c r="C143" s="65"/>
      <c r="D143" s="65"/>
      <c r="E143" s="65"/>
      <c r="F143" s="65"/>
      <c r="G143" s="66"/>
    </row>
    <row r="144" spans="2:7" ht="15">
      <c r="B144" s="60" t="s">
        <v>83</v>
      </c>
      <c r="C144" s="61"/>
      <c r="D144" s="61"/>
      <c r="E144" s="61"/>
      <c r="F144" s="61"/>
      <c r="G144" s="62"/>
    </row>
    <row r="145" spans="1:8" ht="15">
      <c r="A145" s="4"/>
      <c r="B145" s="67"/>
      <c r="C145" s="67"/>
      <c r="D145" s="67"/>
      <c r="E145" s="67"/>
      <c r="F145" s="67"/>
      <c r="G145" s="67"/>
      <c r="H145" s="67"/>
    </row>
    <row r="146" spans="2:7" ht="15">
      <c r="B146" s="63" t="s">
        <v>54</v>
      </c>
      <c r="C146" s="63"/>
      <c r="D146" s="63"/>
      <c r="E146" s="63"/>
      <c r="F146" s="63"/>
      <c r="G146" s="63"/>
    </row>
    <row r="147" spans="2:8" ht="15">
      <c r="B147" s="39" t="s">
        <v>55</v>
      </c>
      <c r="C147" s="37">
        <v>98</v>
      </c>
      <c r="D147" s="40">
        <v>251.3</v>
      </c>
      <c r="E147" s="37">
        <v>0</v>
      </c>
      <c r="F147" s="37">
        <v>131</v>
      </c>
      <c r="G147" s="37">
        <f>SUM(C147:F147)</f>
        <v>480.3</v>
      </c>
      <c r="H147" s="9"/>
    </row>
    <row r="148" spans="2:8" ht="15">
      <c r="B148" s="39" t="s">
        <v>56</v>
      </c>
      <c r="C148" s="13">
        <v>2.027</v>
      </c>
      <c r="D148" s="13">
        <v>5.082</v>
      </c>
      <c r="E148" s="47">
        <v>0</v>
      </c>
      <c r="F148" s="13">
        <v>2.671</v>
      </c>
      <c r="G148" s="13">
        <f>SUM(C148:F148)</f>
        <v>9.78</v>
      </c>
      <c r="H148" s="9"/>
    </row>
    <row r="149" spans="1:8" ht="15">
      <c r="A149" s="4"/>
      <c r="B149" s="56"/>
      <c r="C149" s="56"/>
      <c r="D149" s="56"/>
      <c r="E149" s="56"/>
      <c r="F149" s="56"/>
      <c r="G149" s="56"/>
      <c r="H149" s="56"/>
    </row>
    <row r="150" spans="2:7" ht="15">
      <c r="B150" s="63" t="s">
        <v>57</v>
      </c>
      <c r="C150" s="63"/>
      <c r="D150" s="63"/>
      <c r="E150" s="63"/>
      <c r="F150" s="63"/>
      <c r="G150" s="63"/>
    </row>
    <row r="151" spans="2:8" ht="15">
      <c r="B151" s="39" t="s">
        <v>58</v>
      </c>
      <c r="C151" s="39">
        <v>0</v>
      </c>
      <c r="D151" s="39">
        <v>187</v>
      </c>
      <c r="E151" s="39">
        <v>148</v>
      </c>
      <c r="F151" s="34">
        <v>0</v>
      </c>
      <c r="G151" s="37">
        <f>SUM(C151:F151)</f>
        <v>335</v>
      </c>
      <c r="H151" s="9"/>
    </row>
    <row r="152" spans="2:8" ht="15">
      <c r="B152" s="39" t="s">
        <v>59</v>
      </c>
      <c r="C152" s="39">
        <v>0</v>
      </c>
      <c r="D152" s="13">
        <v>7.155</v>
      </c>
      <c r="E152" s="13">
        <v>3.166</v>
      </c>
      <c r="F152" s="34">
        <v>0</v>
      </c>
      <c r="G152" s="13">
        <f>SUM(C152:F152)</f>
        <v>10.321</v>
      </c>
      <c r="H152" s="9"/>
    </row>
    <row r="153" spans="1:8" ht="15">
      <c r="A153" s="4"/>
      <c r="B153" s="56"/>
      <c r="C153" s="56"/>
      <c r="D153" s="56"/>
      <c r="E153" s="56"/>
      <c r="F153" s="56"/>
      <c r="G153" s="56"/>
      <c r="H153" s="56"/>
    </row>
    <row r="154" spans="2:7" ht="15">
      <c r="B154" s="63" t="s">
        <v>62</v>
      </c>
      <c r="C154" s="63"/>
      <c r="D154" s="63"/>
      <c r="E154" s="63"/>
      <c r="F154" s="63"/>
      <c r="G154" s="63"/>
    </row>
    <row r="155" spans="2:8" ht="15">
      <c r="B155" s="39" t="s">
        <v>60</v>
      </c>
      <c r="C155" s="39">
        <v>0</v>
      </c>
      <c r="D155" s="40">
        <v>235</v>
      </c>
      <c r="E155" s="39">
        <v>0</v>
      </c>
      <c r="F155" s="34">
        <v>1</v>
      </c>
      <c r="G155" s="37">
        <f>SUM(C155:F155)</f>
        <v>236</v>
      </c>
      <c r="H155" s="9"/>
    </row>
    <row r="156" spans="2:8" ht="15">
      <c r="B156" s="39" t="s">
        <v>61</v>
      </c>
      <c r="C156" s="39">
        <v>0</v>
      </c>
      <c r="D156" s="13">
        <v>2.84</v>
      </c>
      <c r="E156" s="39">
        <v>0</v>
      </c>
      <c r="F156" s="34">
        <v>0.06</v>
      </c>
      <c r="G156" s="13">
        <f>SUM(C156:F156)</f>
        <v>2.9</v>
      </c>
      <c r="H156" s="9"/>
    </row>
    <row r="157" spans="1:8" ht="15">
      <c r="A157" s="4"/>
      <c r="B157" s="56"/>
      <c r="C157" s="56"/>
      <c r="D157" s="56"/>
      <c r="E157" s="56"/>
      <c r="F157" s="56"/>
      <c r="G157" s="56"/>
      <c r="H157" s="56"/>
    </row>
    <row r="158" spans="2:7" ht="15">
      <c r="B158" s="63" t="s">
        <v>74</v>
      </c>
      <c r="C158" s="63"/>
      <c r="D158" s="63"/>
      <c r="E158" s="63"/>
      <c r="F158" s="63"/>
      <c r="G158" s="63"/>
    </row>
    <row r="159" spans="2:8" ht="15">
      <c r="B159" s="22" t="s">
        <v>75</v>
      </c>
      <c r="C159" s="23">
        <v>98</v>
      </c>
      <c r="D159" s="23">
        <v>673.3</v>
      </c>
      <c r="E159" s="23">
        <v>148</v>
      </c>
      <c r="F159" s="23">
        <v>132</v>
      </c>
      <c r="G159" s="23">
        <f>SUM(C159:F159)</f>
        <v>1051.3</v>
      </c>
      <c r="H159" s="9"/>
    </row>
    <row r="160" spans="2:8" ht="15">
      <c r="B160" s="22" t="s">
        <v>76</v>
      </c>
      <c r="C160" s="26">
        <v>2.027</v>
      </c>
      <c r="D160" s="26">
        <v>15.077</v>
      </c>
      <c r="E160" s="26">
        <v>3.166</v>
      </c>
      <c r="F160" s="26">
        <v>2.731</v>
      </c>
      <c r="G160" s="26">
        <f>SUM(C160:F160)</f>
        <v>23.000999999999998</v>
      </c>
      <c r="H160" s="9"/>
    </row>
    <row r="161" spans="1:8" ht="15">
      <c r="A161" s="4"/>
      <c r="B161" s="56"/>
      <c r="C161" s="56"/>
      <c r="D161" s="56"/>
      <c r="E161" s="56"/>
      <c r="F161" s="56"/>
      <c r="G161" s="56"/>
      <c r="H161" s="56"/>
    </row>
    <row r="162" spans="2:7" ht="15">
      <c r="B162" s="55" t="s">
        <v>63</v>
      </c>
      <c r="C162" s="55"/>
      <c r="D162" s="55"/>
      <c r="E162" s="55"/>
      <c r="F162" s="55"/>
      <c r="G162" s="55"/>
    </row>
    <row r="163" spans="2:8" ht="15">
      <c r="B163" s="18" t="s">
        <v>60</v>
      </c>
      <c r="C163" s="37">
        <v>3363</v>
      </c>
      <c r="D163" s="40">
        <v>54098.4</v>
      </c>
      <c r="E163" s="37">
        <v>3557</v>
      </c>
      <c r="F163" s="37">
        <v>23</v>
      </c>
      <c r="G163" s="37">
        <f>SUM(C163:F163)</f>
        <v>61041.4</v>
      </c>
      <c r="H163" s="9"/>
    </row>
    <row r="164" spans="2:8" ht="15">
      <c r="B164" s="18" t="s">
        <v>61</v>
      </c>
      <c r="C164" s="13">
        <v>81.488533</v>
      </c>
      <c r="D164" s="13">
        <v>344.860792</v>
      </c>
      <c r="E164" s="13">
        <v>31.559945</v>
      </c>
      <c r="F164" s="13">
        <v>0.09623</v>
      </c>
      <c r="G164" s="13">
        <f>SUM(C164:F164)</f>
        <v>458.0055</v>
      </c>
      <c r="H164" s="9"/>
    </row>
    <row r="165" spans="1:7" ht="15">
      <c r="A165" s="4"/>
      <c r="B165" s="56"/>
      <c r="C165" s="56"/>
      <c r="D165" s="56"/>
      <c r="E165" s="56"/>
      <c r="F165" s="56"/>
      <c r="G165" s="56"/>
    </row>
    <row r="166" spans="2:7" ht="15">
      <c r="B166" s="60" t="s">
        <v>64</v>
      </c>
      <c r="C166" s="61"/>
      <c r="D166" s="61"/>
      <c r="E166" s="61"/>
      <c r="F166" s="61"/>
      <c r="G166" s="62"/>
    </row>
    <row r="167" spans="2:7" ht="15">
      <c r="B167" s="57" t="s">
        <v>65</v>
      </c>
      <c r="C167" s="58"/>
      <c r="D167" s="58"/>
      <c r="E167" s="58"/>
      <c r="F167" s="58"/>
      <c r="G167" s="59"/>
    </row>
    <row r="168" spans="2:8" ht="15">
      <c r="B168" s="39" t="s">
        <v>66</v>
      </c>
      <c r="C168" s="37">
        <v>315</v>
      </c>
      <c r="D168" s="40">
        <v>1493.7</v>
      </c>
      <c r="E168" s="37">
        <v>96</v>
      </c>
      <c r="F168" s="40">
        <v>17</v>
      </c>
      <c r="G168" s="37">
        <f>SUM(C168:F168)</f>
        <v>1921.7</v>
      </c>
      <c r="H168" s="9"/>
    </row>
    <row r="169" spans="2:8" ht="15">
      <c r="B169" s="39" t="s">
        <v>67</v>
      </c>
      <c r="C169" s="13">
        <v>7.875</v>
      </c>
      <c r="D169" s="13">
        <v>31.155779</v>
      </c>
      <c r="E169" s="13">
        <v>1.92</v>
      </c>
      <c r="F169" s="13">
        <v>0.442</v>
      </c>
      <c r="G169" s="13">
        <f>SUM(C169:F169)</f>
        <v>41.392779</v>
      </c>
      <c r="H169" s="9"/>
    </row>
    <row r="170" spans="1:7" ht="15">
      <c r="A170" s="4"/>
      <c r="B170" s="56"/>
      <c r="C170" s="56"/>
      <c r="D170" s="56"/>
      <c r="E170" s="56"/>
      <c r="F170" s="56"/>
      <c r="G170" s="56"/>
    </row>
    <row r="171" spans="2:7" ht="15">
      <c r="B171" s="57" t="s">
        <v>68</v>
      </c>
      <c r="C171" s="58"/>
      <c r="D171" s="58"/>
      <c r="E171" s="58"/>
      <c r="F171" s="58"/>
      <c r="G171" s="59"/>
    </row>
    <row r="172" spans="2:8" ht="15">
      <c r="B172" s="39" t="s">
        <v>69</v>
      </c>
      <c r="C172" s="37">
        <v>1683</v>
      </c>
      <c r="D172" s="40">
        <v>804</v>
      </c>
      <c r="E172" s="37">
        <v>270</v>
      </c>
      <c r="F172" s="40">
        <v>73</v>
      </c>
      <c r="G172" s="37">
        <f>SUM(C172:F172)</f>
        <v>2830</v>
      </c>
      <c r="H172" s="9"/>
    </row>
    <row r="173" spans="2:8" ht="15">
      <c r="B173" s="39" t="s">
        <v>67</v>
      </c>
      <c r="C173" s="13">
        <v>37.026</v>
      </c>
      <c r="D173" s="13">
        <v>16.881</v>
      </c>
      <c r="E173" s="13">
        <v>5.4</v>
      </c>
      <c r="F173" s="13">
        <v>1.679</v>
      </c>
      <c r="G173" s="13">
        <f>SUM(C173:F173)</f>
        <v>60.986000000000004</v>
      </c>
      <c r="H173" s="9"/>
    </row>
    <row r="174" spans="1:8" ht="15">
      <c r="A174" s="4"/>
      <c r="B174" s="56"/>
      <c r="C174" s="56"/>
      <c r="D174" s="56"/>
      <c r="E174" s="56"/>
      <c r="F174" s="56"/>
      <c r="G174" s="56"/>
      <c r="H174" s="56"/>
    </row>
    <row r="175" spans="2:7" ht="15">
      <c r="B175" s="57" t="s">
        <v>70</v>
      </c>
      <c r="C175" s="58"/>
      <c r="D175" s="58"/>
      <c r="E175" s="58"/>
      <c r="F175" s="58"/>
      <c r="G175" s="59"/>
    </row>
    <row r="176" spans="2:8" ht="15">
      <c r="B176" s="39" t="s">
        <v>69</v>
      </c>
      <c r="C176" s="40">
        <v>221</v>
      </c>
      <c r="D176" s="40">
        <v>300</v>
      </c>
      <c r="E176" s="37">
        <v>188</v>
      </c>
      <c r="F176" s="40">
        <v>25</v>
      </c>
      <c r="G176" s="37">
        <f>SUM(C176:F176)</f>
        <v>734</v>
      </c>
      <c r="H176" s="9"/>
    </row>
    <row r="177" spans="2:8" ht="15">
      <c r="B177" s="39" t="s">
        <v>67</v>
      </c>
      <c r="C177" s="13">
        <v>15.47</v>
      </c>
      <c r="D177" s="13">
        <v>23.8</v>
      </c>
      <c r="E177" s="13">
        <v>10.530092</v>
      </c>
      <c r="F177" s="13">
        <v>1.771345</v>
      </c>
      <c r="G177" s="13">
        <f>SUM(C177:F177)</f>
        <v>51.571437</v>
      </c>
      <c r="H177" s="9"/>
    </row>
    <row r="178" spans="1:8" ht="15">
      <c r="A178" s="4"/>
      <c r="B178" s="56"/>
      <c r="C178" s="56"/>
      <c r="D178" s="56"/>
      <c r="E178" s="56"/>
      <c r="F178" s="56"/>
      <c r="G178" s="56"/>
      <c r="H178" s="56"/>
    </row>
    <row r="179" spans="2:7" ht="15">
      <c r="B179" s="57" t="s">
        <v>71</v>
      </c>
      <c r="C179" s="58"/>
      <c r="D179" s="58"/>
      <c r="E179" s="58"/>
      <c r="F179" s="58"/>
      <c r="G179" s="59"/>
    </row>
    <row r="180" spans="2:8" ht="15">
      <c r="B180" s="39" t="s">
        <v>69</v>
      </c>
      <c r="C180" s="40">
        <v>373</v>
      </c>
      <c r="D180" s="40">
        <v>7</v>
      </c>
      <c r="E180" s="29">
        <v>0</v>
      </c>
      <c r="F180" s="40">
        <v>10</v>
      </c>
      <c r="G180" s="37">
        <f>SUM(C180:F180)</f>
        <v>390</v>
      </c>
      <c r="H180" s="9"/>
    </row>
    <row r="181" spans="2:8" ht="15">
      <c r="B181" s="39" t="s">
        <v>67</v>
      </c>
      <c r="C181" s="13">
        <v>11.5</v>
      </c>
      <c r="D181" s="13">
        <v>0.35</v>
      </c>
      <c r="E181" s="29">
        <v>0</v>
      </c>
      <c r="F181" s="13">
        <v>0.65</v>
      </c>
      <c r="G181" s="13">
        <f>SUM(C181:F181)</f>
        <v>12.5</v>
      </c>
      <c r="H181" s="9"/>
    </row>
    <row r="182" spans="1:8" ht="15">
      <c r="A182" s="4"/>
      <c r="B182" s="56"/>
      <c r="C182" s="56"/>
      <c r="D182" s="56"/>
      <c r="E182" s="56"/>
      <c r="F182" s="56"/>
      <c r="G182" s="56"/>
      <c r="H182" s="56"/>
    </row>
    <row r="183" spans="2:7" ht="15">
      <c r="B183" s="55" t="s">
        <v>77</v>
      </c>
      <c r="C183" s="55"/>
      <c r="D183" s="55"/>
      <c r="E183" s="55"/>
      <c r="F183" s="55"/>
      <c r="G183" s="55"/>
    </row>
    <row r="184" spans="2:8" ht="15">
      <c r="B184" s="22" t="s">
        <v>78</v>
      </c>
      <c r="C184" s="23">
        <v>2592</v>
      </c>
      <c r="D184" s="23">
        <v>2604.7</v>
      </c>
      <c r="E184" s="23">
        <v>554</v>
      </c>
      <c r="F184" s="23">
        <v>148</v>
      </c>
      <c r="G184" s="23">
        <f>SUM(C184:F184)</f>
        <v>5898.7</v>
      </c>
      <c r="H184" s="9"/>
    </row>
    <row r="185" spans="2:8" ht="15">
      <c r="B185" s="22" t="s">
        <v>79</v>
      </c>
      <c r="C185" s="26">
        <v>71.87100000000001</v>
      </c>
      <c r="D185" s="26">
        <v>72.18677899999999</v>
      </c>
      <c r="E185" s="26">
        <v>17.850092</v>
      </c>
      <c r="F185" s="26">
        <v>4.638575</v>
      </c>
      <c r="G185" s="26">
        <f>SUM(C185:F185)</f>
        <v>166.54644599999997</v>
      </c>
      <c r="H185" s="9"/>
    </row>
    <row r="186" spans="1:8" ht="15">
      <c r="A186" s="4"/>
      <c r="B186" s="56"/>
      <c r="C186" s="56"/>
      <c r="D186" s="56"/>
      <c r="E186" s="56"/>
      <c r="F186" s="56"/>
      <c r="G186" s="56"/>
      <c r="H186" s="56"/>
    </row>
    <row r="187" spans="2:7" ht="15">
      <c r="B187" s="55" t="s">
        <v>72</v>
      </c>
      <c r="C187" s="55"/>
      <c r="D187" s="55"/>
      <c r="E187" s="55"/>
      <c r="F187" s="55"/>
      <c r="G187" s="55"/>
    </row>
    <row r="188" spans="2:8" ht="15">
      <c r="B188" s="18" t="s">
        <v>93</v>
      </c>
      <c r="C188" s="37">
        <v>756</v>
      </c>
      <c r="D188" s="40">
        <v>55756.9</v>
      </c>
      <c r="E188" s="37">
        <v>49</v>
      </c>
      <c r="F188" s="35">
        <v>0</v>
      </c>
      <c r="G188" s="37">
        <f>SUM(C188:F188)</f>
        <v>56561.9</v>
      </c>
      <c r="H188" s="9"/>
    </row>
    <row r="189" spans="2:8" ht="15">
      <c r="B189" s="18" t="s">
        <v>94</v>
      </c>
      <c r="C189" s="13">
        <v>4.915299</v>
      </c>
      <c r="D189" s="13">
        <v>280.0399270000001</v>
      </c>
      <c r="E189" s="13">
        <v>1.96</v>
      </c>
      <c r="F189" s="35">
        <v>0</v>
      </c>
      <c r="G189" s="13">
        <f>SUM(C189:F189)</f>
        <v>286.9152260000001</v>
      </c>
      <c r="H189" s="9"/>
    </row>
    <row r="190" spans="1:8" ht="15">
      <c r="A190" s="4"/>
      <c r="B190" s="56"/>
      <c r="C190" s="56"/>
      <c r="D190" s="56"/>
      <c r="E190" s="56"/>
      <c r="F190" s="56"/>
      <c r="G190" s="56"/>
      <c r="H190" s="56"/>
    </row>
    <row r="191" spans="2:7" ht="15">
      <c r="B191" s="55" t="s">
        <v>73</v>
      </c>
      <c r="C191" s="55"/>
      <c r="D191" s="55"/>
      <c r="E191" s="55"/>
      <c r="F191" s="55"/>
      <c r="G191" s="55"/>
    </row>
    <row r="192" spans="2:8" ht="15">
      <c r="B192" s="22" t="s">
        <v>95</v>
      </c>
      <c r="C192" s="38">
        <v>6809</v>
      </c>
      <c r="D192" s="38">
        <v>113133.3</v>
      </c>
      <c r="E192" s="38">
        <v>4308</v>
      </c>
      <c r="F192" s="38">
        <v>280</v>
      </c>
      <c r="G192" s="38">
        <f>SUM(C192:F192)</f>
        <v>124530.3</v>
      </c>
      <c r="H192" s="9"/>
    </row>
    <row r="193" spans="2:8" ht="15">
      <c r="B193" s="22" t="s">
        <v>96</v>
      </c>
      <c r="C193" s="26">
        <v>160.301832</v>
      </c>
      <c r="D193" s="26">
        <v>712.1644980000001</v>
      </c>
      <c r="E193" s="26">
        <v>54.53603699999999</v>
      </c>
      <c r="F193" s="26">
        <v>7.369575</v>
      </c>
      <c r="G193" s="26">
        <f>SUM(C193:F193)</f>
        <v>934.3719420000001</v>
      </c>
      <c r="H193" s="9"/>
    </row>
    <row r="194" s="1" customFormat="1" ht="15">
      <c r="G194" s="9"/>
    </row>
    <row r="195" spans="3:7" s="1" customFormat="1" ht="15">
      <c r="C195" s="9"/>
      <c r="G195" s="9"/>
    </row>
    <row r="196" s="1" customFormat="1" ht="15">
      <c r="G196" s="9"/>
    </row>
    <row r="197" spans="2:7" s="1" customFormat="1" ht="15">
      <c r="B197" s="1" t="s">
        <v>109</v>
      </c>
      <c r="C197" s="10"/>
      <c r="G197" s="9"/>
    </row>
  </sheetData>
  <sheetProtection/>
  <mergeCells count="81">
    <mergeCell ref="C2:G2"/>
    <mergeCell ref="B4:G4"/>
    <mergeCell ref="B5:G5"/>
    <mergeCell ref="B9:G9"/>
    <mergeCell ref="B10:G10"/>
    <mergeCell ref="B11:G11"/>
    <mergeCell ref="B17:G17"/>
    <mergeCell ref="B18:G18"/>
    <mergeCell ref="B20:G20"/>
    <mergeCell ref="B28:H28"/>
    <mergeCell ref="B29:G29"/>
    <mergeCell ref="B31:H31"/>
    <mergeCell ref="B32:G32"/>
    <mergeCell ref="B36:H36"/>
    <mergeCell ref="B37:G37"/>
    <mergeCell ref="B38:G38"/>
    <mergeCell ref="B41:H41"/>
    <mergeCell ref="B42:G42"/>
    <mergeCell ref="B45:H45"/>
    <mergeCell ref="B46:G46"/>
    <mergeCell ref="B49:H49"/>
    <mergeCell ref="B50:G50"/>
    <mergeCell ref="B51:H51"/>
    <mergeCell ref="B52:G52"/>
    <mergeCell ref="B53:G53"/>
    <mergeCell ref="B59:G59"/>
    <mergeCell ref="B65:G65"/>
    <mergeCell ref="B71:G71"/>
    <mergeCell ref="B77:H77"/>
    <mergeCell ref="B78:G78"/>
    <mergeCell ref="B79:G79"/>
    <mergeCell ref="B85:G85"/>
    <mergeCell ref="B91:G91"/>
    <mergeCell ref="B97:G97"/>
    <mergeCell ref="B103:H103"/>
    <mergeCell ref="B104:G104"/>
    <mergeCell ref="B105:G105"/>
    <mergeCell ref="B109:G109"/>
    <mergeCell ref="B113:I113"/>
    <mergeCell ref="B114:G114"/>
    <mergeCell ref="B118:G118"/>
    <mergeCell ref="B122:H122"/>
    <mergeCell ref="B123:G123"/>
    <mergeCell ref="B125:G125"/>
    <mergeCell ref="B127:H127"/>
    <mergeCell ref="B128:G128"/>
    <mergeCell ref="B131:H131"/>
    <mergeCell ref="B132:G132"/>
    <mergeCell ref="B134:H134"/>
    <mergeCell ref="B135:G135"/>
    <mergeCell ref="B136:G136"/>
    <mergeCell ref="B139:H139"/>
    <mergeCell ref="B140:G140"/>
    <mergeCell ref="B142:H142"/>
    <mergeCell ref="B143:G143"/>
    <mergeCell ref="B144:G144"/>
    <mergeCell ref="B145:H145"/>
    <mergeCell ref="B146:G146"/>
    <mergeCell ref="B149:H149"/>
    <mergeCell ref="B150:G150"/>
    <mergeCell ref="B153:H153"/>
    <mergeCell ref="B154:G154"/>
    <mergeCell ref="B157:H157"/>
    <mergeCell ref="B158:G158"/>
    <mergeCell ref="B161:H161"/>
    <mergeCell ref="B162:G162"/>
    <mergeCell ref="B165:G165"/>
    <mergeCell ref="B166:G166"/>
    <mergeCell ref="B167:G167"/>
    <mergeCell ref="B170:G170"/>
    <mergeCell ref="B171:G171"/>
    <mergeCell ref="B174:H174"/>
    <mergeCell ref="B187:G187"/>
    <mergeCell ref="B190:H190"/>
    <mergeCell ref="B191:G191"/>
    <mergeCell ref="B175:G175"/>
    <mergeCell ref="B178:H178"/>
    <mergeCell ref="B179:G179"/>
    <mergeCell ref="B182:H182"/>
    <mergeCell ref="B183:G183"/>
    <mergeCell ref="B186:H18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R</dc:creator>
  <cp:keywords/>
  <dc:description/>
  <cp:lastModifiedBy>Andrea Pinto</cp:lastModifiedBy>
  <cp:lastPrinted>2015-11-17T14:43:27Z</cp:lastPrinted>
  <dcterms:created xsi:type="dcterms:W3CDTF">2012-07-23T20:22:46Z</dcterms:created>
  <dcterms:modified xsi:type="dcterms:W3CDTF">2019-03-14T20:09:43Z</dcterms:modified>
  <cp:category/>
  <cp:version/>
  <cp:contentType/>
  <cp:contentStatus/>
</cp:coreProperties>
</file>